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85" windowWidth="15480" windowHeight="9540" tabRatio="561"/>
  </bookViews>
  <sheets>
    <sheet name="alap" sheetId="4" r:id="rId1"/>
  </sheets>
  <definedNames>
    <definedName name="_xlnm.Print_Area" localSheetId="0">alap!$A$1:$H$118</definedName>
  </definedNames>
  <calcPr calcId="145621"/>
</workbook>
</file>

<file path=xl/calcChain.xml><?xml version="1.0" encoding="utf-8"?>
<calcChain xmlns="http://schemas.openxmlformats.org/spreadsheetml/2006/main">
  <c r="D91" i="4" l="1"/>
  <c r="D76" i="4"/>
  <c r="B59" i="4" l="1"/>
  <c r="D54" i="4"/>
  <c r="B54" i="4"/>
  <c r="B20" i="4"/>
  <c r="D20" i="4" s="1"/>
  <c r="B22" i="4" s="1"/>
  <c r="B55" i="4" l="1"/>
  <c r="D55" i="4" s="1"/>
  <c r="B56" i="4" s="1"/>
  <c r="B57" i="4" s="1"/>
  <c r="D22" i="4"/>
  <c r="B50" i="4" l="1"/>
  <c r="B45" i="4"/>
  <c r="D26" i="4" l="1"/>
  <c r="B28" i="4" s="1"/>
  <c r="D28" i="4" s="1"/>
  <c r="D73" i="4" l="1"/>
  <c r="B75" i="4" s="1"/>
  <c r="D75" i="4" s="1"/>
  <c r="B112" i="4"/>
  <c r="B113" i="4" s="1"/>
  <c r="B114" i="4" s="1"/>
  <c r="D106" i="4" s="1"/>
  <c r="B116" i="4" s="1"/>
  <c r="D12" i="4"/>
  <c r="B14" i="4" s="1"/>
  <c r="D14" i="4" s="1"/>
  <c r="B29" i="4"/>
  <c r="D29" i="4" s="1"/>
  <c r="B30" i="4" s="1"/>
  <c r="B31" i="4" s="1"/>
  <c r="B33" i="4"/>
  <c r="B16" i="4" l="1"/>
  <c r="D16" i="4" s="1"/>
  <c r="B18" i="4" s="1"/>
  <c r="D18" i="4" s="1"/>
  <c r="D33" i="4"/>
  <c r="B38" i="4" s="1"/>
  <c r="B34" i="4"/>
  <c r="D34" i="4" s="1"/>
  <c r="B35" i="4" s="1"/>
  <c r="B36" i="4" s="1"/>
  <c r="B80" i="4"/>
  <c r="B81" i="4" s="1"/>
  <c r="D81" i="4" s="1"/>
  <c r="B82" i="4" s="1"/>
  <c r="B83" i="4" s="1"/>
  <c r="B76" i="4"/>
  <c r="B77" i="4" s="1"/>
  <c r="B78" i="4" s="1"/>
  <c r="D80" i="4" l="1"/>
  <c r="B85" i="4" s="1"/>
  <c r="B39" i="4"/>
  <c r="D39" i="4" s="1"/>
  <c r="B40" i="4" s="1"/>
  <c r="B41" i="4" s="1"/>
  <c r="D38" i="4"/>
  <c r="B86" i="4"/>
  <c r="D86" i="4" s="1"/>
  <c r="B87" i="4" s="1"/>
  <c r="B88" i="4" s="1"/>
  <c r="D85" i="4"/>
  <c r="B90" i="4" s="1"/>
  <c r="B43" i="4" l="1"/>
  <c r="D43" i="4" s="1"/>
  <c r="B46" i="4"/>
  <c r="D46" i="4" s="1"/>
  <c r="B47" i="4" s="1"/>
  <c r="B48" i="4" s="1"/>
  <c r="D45" i="4"/>
  <c r="B91" i="4"/>
  <c r="B92" i="4" s="1"/>
  <c r="B93" i="4" s="1"/>
  <c r="D90" i="4"/>
  <c r="B95" i="4" l="1"/>
  <c r="D95" i="4" l="1"/>
  <c r="B99" i="4" s="1"/>
  <c r="D50" i="4"/>
  <c r="B96" i="4"/>
  <c r="D99" i="4" l="1"/>
  <c r="B101" i="4" s="1"/>
  <c r="B97" i="4"/>
  <c r="D59" i="4"/>
  <c r="B61" i="4" s="1"/>
  <c r="D61" i="4" s="1"/>
  <c r="B63" i="4" l="1"/>
  <c r="B51" i="4"/>
  <c r="B52" i="4" s="1"/>
  <c r="D63" i="4" l="1"/>
  <c r="B65" i="4" s="1"/>
  <c r="D101" i="4"/>
  <c r="B106" i="4" s="1"/>
  <c r="B102" i="4"/>
  <c r="D102" i="4" s="1"/>
  <c r="B103" i="4" s="1"/>
  <c r="B104" i="4" s="1"/>
  <c r="B66" i="4" l="1"/>
  <c r="B67" i="4" s="1"/>
  <c r="D65" i="4"/>
  <c r="B69" i="4" s="1"/>
  <c r="D69" i="4" s="1"/>
  <c r="D116" i="4"/>
  <c r="B107" i="4"/>
  <c r="D107" i="4" s="1"/>
  <c r="B108" i="4" s="1"/>
  <c r="B109" i="4" s="1"/>
  <c r="B110" i="4" s="1"/>
  <c r="B117" i="4" l="1"/>
  <c r="B118" i="4" l="1"/>
</calcChain>
</file>

<file path=xl/sharedStrings.xml><?xml version="1.0" encoding="utf-8"?>
<sst xmlns="http://schemas.openxmlformats.org/spreadsheetml/2006/main" count="216" uniqueCount="50">
  <si>
    <t>-</t>
  </si>
  <si>
    <t>Ebédszünet</t>
  </si>
  <si>
    <t>IDŐMÉRŐ EDZÉSEK QUALIFYING</t>
  </si>
  <si>
    <t>VERSENYEK RACES</t>
  </si>
  <si>
    <t>30 perc/min +1 kör/lap</t>
  </si>
  <si>
    <t>RAJT (álló) / START (standing)</t>
  </si>
  <si>
    <t>25 perc/min +1 kör/lap</t>
  </si>
  <si>
    <t>30 perc/min</t>
  </si>
  <si>
    <t>Időmérő/Qualifying</t>
  </si>
  <si>
    <t>Verseny/Race 1.</t>
  </si>
  <si>
    <t>Ebédidő/Lunchtime</t>
  </si>
  <si>
    <t>OB II. kategória, Zóna E2-2000</t>
  </si>
  <si>
    <t>Boxkijárat nyitva / The pit exit is open</t>
  </si>
  <si>
    <t>Melegítő kör rajt / Start of the formation lap</t>
  </si>
  <si>
    <t>IDŐMÉRŐ EDZÉS QUALIFYING</t>
  </si>
  <si>
    <t>1 perc / 1 min</t>
  </si>
  <si>
    <t>3 perc / 3 min</t>
  </si>
  <si>
    <t>5 perc / 5 min</t>
  </si>
  <si>
    <t>30 sec / 30 sec</t>
  </si>
  <si>
    <t>zöld zászlós rajt / green flag start</t>
  </si>
  <si>
    <t>OB, CEZ Endurance Trófea</t>
  </si>
  <si>
    <t>Verseny/Race</t>
  </si>
  <si>
    <t>Verseny/Race 2.</t>
  </si>
  <si>
    <t>kockás zászló / chequered flag</t>
  </si>
  <si>
    <t>2 óra / 2 h</t>
  </si>
  <si>
    <t>Rajt (gördülő) / Start (rolling)</t>
  </si>
  <si>
    <t>FIA KÖZÉP - EURÓPAI ZÓNA TRÓFEA FUTAMA</t>
  </si>
  <si>
    <t>Versenyzői eligazítás / Briefing</t>
  </si>
  <si>
    <t>IDŐMÉRŐ EDZÉSEK
QUALIFYING</t>
  </si>
  <si>
    <t>de min. 11 kör/</t>
  </si>
  <si>
    <t>but min. 11 laps</t>
  </si>
  <si>
    <t>OB I. kategória (+2000 ccm), OB VI. kategória Seat Leon Kupa,
OB VII. kategória Lotus Cup Eastern Europe, Zóna E1+2000 ccm</t>
  </si>
  <si>
    <t>VERSENY RACE</t>
  </si>
  <si>
    <t>PANNÓNIA RING, 2012. június 15-17</t>
  </si>
  <si>
    <t>DUNA-AUTÓ AUTÓS GYORSASÁGI ORSZÁGOS BAJNOKSÁG V-VI. FORDULÓJA</t>
  </si>
  <si>
    <t>IDŐTERV / TIMETABLE</t>
  </si>
  <si>
    <t>2012. június 15. péntek / Friday 15th Jun</t>
  </si>
  <si>
    <t>OB I. kategória (-2000 ccm), Zóna E1-2000 ccm, 
BMW 325 Challenge, Wankel csoport</t>
  </si>
  <si>
    <t>OB V. kategória RRC BIO Suzuki Swift Kupa</t>
  </si>
  <si>
    <t>OB VIII. kategória Uniqa Lotus Ladies Cup</t>
  </si>
  <si>
    <t>Betétfutam</t>
  </si>
  <si>
    <t>20 perc/min</t>
  </si>
  <si>
    <t>Porsche GT3 Cup Challenge Central Europe</t>
  </si>
  <si>
    <t>18 kör/18 laps</t>
  </si>
  <si>
    <t>5 kör</t>
  </si>
  <si>
    <t>2012. június 16. szombat / Saturday 16th Jun</t>
  </si>
  <si>
    <t>2012. június 17. vasárnap / Sunday 17th Jun</t>
  </si>
  <si>
    <t>szabadedzés/ free practice</t>
  </si>
  <si>
    <t>60 perc/min.</t>
  </si>
  <si>
    <t>SZABAD EDZÉS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</si>
</sst>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name val="Times New Roman"/>
      <charset val="238"/>
    </font>
    <font>
      <sz val="10"/>
      <name val="MS Sans Serif"/>
      <family val="2"/>
      <charset val="238"/>
    </font>
    <font>
      <b/>
      <sz val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8"/>
      <name val="Bookman Old Style"/>
      <family val="1"/>
      <charset val="238"/>
    </font>
    <font>
      <b/>
      <i/>
      <u/>
      <sz val="10"/>
      <name val="Bookman Old Style"/>
      <family val="1"/>
      <charset val="238"/>
    </font>
    <font>
      <i/>
      <sz val="9"/>
      <name val="Bookman Old Style"/>
      <family val="1"/>
      <charset val="238"/>
    </font>
    <font>
      <b/>
      <sz val="9"/>
      <name val="Bookman Old Style"/>
      <family val="1"/>
      <charset val="238"/>
    </font>
    <font>
      <sz val="9"/>
      <name val="Bookman Old Style"/>
      <family val="1"/>
      <charset val="238"/>
    </font>
    <font>
      <b/>
      <i/>
      <sz val="9"/>
      <name val="Bookman Old Style"/>
      <family val="1"/>
      <charset val="238"/>
    </font>
    <font>
      <i/>
      <sz val="8"/>
      <name val="Bookman Old Style"/>
      <family val="1"/>
      <charset val="238"/>
    </font>
    <font>
      <b/>
      <i/>
      <sz val="8"/>
      <name val="Bookman Old Style"/>
      <family val="1"/>
      <charset val="238"/>
    </font>
    <font>
      <b/>
      <i/>
      <sz val="14"/>
      <name val="Bookman Old Style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8">
    <xf numFmtId="0" fontId="0" fillId="0" borderId="0" xfId="0"/>
    <xf numFmtId="0" fontId="2" fillId="0" borderId="0" xfId="1" applyFont="1" applyBorder="1" applyAlignment="1">
      <alignment horizontal="center" vertical="center" textRotation="255" wrapText="1"/>
    </xf>
    <xf numFmtId="20" fontId="3" fillId="0" borderId="0" xfId="1" applyNumberFormat="1" applyFont="1" applyBorder="1" applyAlignment="1">
      <alignment horizontal="right" vertical="center"/>
    </xf>
    <xf numFmtId="20" fontId="4" fillId="0" borderId="0" xfId="1" applyNumberFormat="1" applyFont="1" applyFill="1" applyBorder="1" applyAlignment="1">
      <alignment horizontal="center" vertical="top"/>
    </xf>
    <xf numFmtId="0" fontId="5" fillId="0" borderId="0" xfId="1" applyFont="1" applyBorder="1" applyAlignment="1">
      <alignment horizontal="left" vertical="center"/>
    </xf>
    <xf numFmtId="0" fontId="11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horizontal="left" vertical="center"/>
    </xf>
    <xf numFmtId="20" fontId="8" fillId="0" borderId="0" xfId="1" applyNumberFormat="1" applyFont="1" applyFill="1" applyBorder="1" applyAlignment="1">
      <alignment vertical="center"/>
    </xf>
    <xf numFmtId="0" fontId="8" fillId="0" borderId="0" xfId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left" vertical="center"/>
    </xf>
    <xf numFmtId="20" fontId="9" fillId="0" borderId="0" xfId="1" applyNumberFormat="1" applyFont="1" applyFill="1" applyBorder="1" applyAlignment="1">
      <alignment vertical="center"/>
    </xf>
    <xf numFmtId="20" fontId="8" fillId="0" borderId="0" xfId="1" applyNumberFormat="1" applyFont="1" applyFill="1" applyBorder="1" applyAlignment="1">
      <alignment horizontal="left" vertical="center"/>
    </xf>
    <xf numFmtId="20" fontId="8" fillId="0" borderId="0" xfId="1" applyNumberFormat="1" applyFont="1" applyFill="1" applyBorder="1" applyAlignment="1">
      <alignment horizontal="right" vertical="top"/>
    </xf>
    <xf numFmtId="0" fontId="10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vertical="center" textRotation="255" wrapText="1"/>
    </xf>
    <xf numFmtId="0" fontId="13" fillId="0" borderId="0" xfId="1" applyFont="1" applyBorder="1" applyAlignment="1">
      <alignment horizontal="center" vertical="center"/>
    </xf>
    <xf numFmtId="0" fontId="8" fillId="0" borderId="0" xfId="1" applyFont="1" applyFill="1" applyBorder="1" applyAlignment="1">
      <alignment horizontal="left" vertical="center" wrapText="1"/>
    </xf>
    <xf numFmtId="0" fontId="10" fillId="0" borderId="0" xfId="1" applyFont="1" applyBorder="1" applyAlignment="1">
      <alignment horizontal="left" vertical="center"/>
    </xf>
    <xf numFmtId="0" fontId="7" fillId="0" borderId="0" xfId="1" applyFont="1" applyFill="1" applyBorder="1" applyAlignment="1">
      <alignment horizontal="left" vertical="center"/>
    </xf>
    <xf numFmtId="20" fontId="9" fillId="0" borderId="0" xfId="1" quotePrefix="1" applyNumberFormat="1" applyFont="1" applyFill="1" applyBorder="1" applyAlignment="1">
      <alignment horizontal="right" vertical="top"/>
    </xf>
    <xf numFmtId="20" fontId="9" fillId="0" borderId="0" xfId="1" applyNumberFormat="1" applyFont="1" applyFill="1" applyBorder="1" applyAlignment="1">
      <alignment horizontal="right" vertical="center"/>
    </xf>
    <xf numFmtId="20" fontId="8" fillId="0" borderId="1" xfId="1" applyNumberFormat="1" applyFont="1" applyFill="1" applyBorder="1" applyAlignment="1">
      <alignment horizontal="right" vertical="center"/>
    </xf>
    <xf numFmtId="20" fontId="8" fillId="0" borderId="2" xfId="1" applyNumberFormat="1" applyFont="1" applyFill="1" applyBorder="1" applyAlignment="1">
      <alignment horizontal="right" vertical="center"/>
    </xf>
    <xf numFmtId="0" fontId="8" fillId="0" borderId="2" xfId="1" applyFont="1" applyFill="1" applyBorder="1" applyAlignment="1">
      <alignment horizontal="left" vertical="center"/>
    </xf>
    <xf numFmtId="0" fontId="10" fillId="0" borderId="2" xfId="1" applyFont="1" applyFill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20" fontId="9" fillId="0" borderId="5" xfId="1" applyNumberFormat="1" applyFont="1" applyFill="1" applyBorder="1" applyAlignment="1">
      <alignment vertical="center"/>
    </xf>
    <xf numFmtId="20" fontId="8" fillId="0" borderId="6" xfId="1" applyNumberFormat="1" applyFont="1" applyFill="1" applyBorder="1" applyAlignment="1">
      <alignment horizontal="right" vertical="top"/>
    </xf>
    <xf numFmtId="20" fontId="9" fillId="0" borderId="6" xfId="1" applyNumberFormat="1" applyFont="1" applyFill="1" applyBorder="1" applyAlignment="1">
      <alignment vertical="center"/>
    </xf>
    <xf numFmtId="20" fontId="8" fillId="0" borderId="6" xfId="1" applyNumberFormat="1" applyFont="1" applyFill="1" applyBorder="1" applyAlignment="1">
      <alignment vertical="center"/>
    </xf>
    <xf numFmtId="0" fontId="8" fillId="0" borderId="6" xfId="1" applyFont="1" applyFill="1" applyBorder="1" applyAlignment="1">
      <alignment horizontal="left" vertical="center"/>
    </xf>
    <xf numFmtId="0" fontId="7" fillId="0" borderId="6" xfId="1" applyFont="1" applyFill="1" applyBorder="1" applyAlignment="1">
      <alignment horizontal="left" vertical="center"/>
    </xf>
    <xf numFmtId="20" fontId="9" fillId="0" borderId="3" xfId="1" applyNumberFormat="1" applyFont="1" applyFill="1" applyBorder="1" applyAlignment="1">
      <alignment horizontal="right" vertical="center"/>
    </xf>
    <xf numFmtId="0" fontId="9" fillId="0" borderId="6" xfId="1" applyFont="1" applyFill="1" applyBorder="1" applyAlignment="1">
      <alignment horizontal="left" vertical="center"/>
    </xf>
    <xf numFmtId="20" fontId="8" fillId="0" borderId="7" xfId="1" applyNumberFormat="1" applyFont="1" applyFill="1" applyBorder="1" applyAlignment="1">
      <alignment vertical="center"/>
    </xf>
    <xf numFmtId="20" fontId="8" fillId="0" borderId="8" xfId="1" applyNumberFormat="1" applyFont="1" applyFill="1" applyBorder="1" applyAlignment="1">
      <alignment vertical="center"/>
    </xf>
    <xf numFmtId="0" fontId="10" fillId="0" borderId="8" xfId="1" applyFont="1" applyFill="1" applyBorder="1" applyAlignment="1">
      <alignment horizontal="left" vertical="center"/>
    </xf>
    <xf numFmtId="0" fontId="10" fillId="0" borderId="9" xfId="1" applyFont="1" applyBorder="1" applyAlignment="1">
      <alignment horizontal="left" vertical="center"/>
    </xf>
    <xf numFmtId="20" fontId="8" fillId="0" borderId="2" xfId="1" applyNumberFormat="1" applyFont="1" applyFill="1" applyBorder="1" applyAlignment="1">
      <alignment vertical="center"/>
    </xf>
    <xf numFmtId="0" fontId="10" fillId="0" borderId="4" xfId="1" applyFont="1" applyBorder="1" applyAlignment="1">
      <alignment horizontal="left" vertical="center"/>
    </xf>
    <xf numFmtId="0" fontId="8" fillId="0" borderId="8" xfId="1" applyFont="1" applyFill="1" applyBorder="1" applyAlignment="1">
      <alignment horizontal="left" vertical="center"/>
    </xf>
    <xf numFmtId="20" fontId="9" fillId="0" borderId="0" xfId="1" quotePrefix="1" applyNumberFormat="1" applyFont="1" applyFill="1" applyBorder="1" applyAlignment="1">
      <alignment horizontal="right" vertical="center"/>
    </xf>
    <xf numFmtId="20" fontId="8" fillId="0" borderId="8" xfId="1" quotePrefix="1" applyNumberFormat="1" applyFont="1" applyFill="1" applyBorder="1" applyAlignment="1">
      <alignment horizontal="right" vertical="center"/>
    </xf>
    <xf numFmtId="0" fontId="5" fillId="0" borderId="8" xfId="1" applyFont="1" applyBorder="1" applyAlignment="1">
      <alignment horizontal="left" vertical="center"/>
    </xf>
    <xf numFmtId="0" fontId="10" fillId="0" borderId="9" xfId="1" applyFont="1" applyFill="1" applyBorder="1" applyAlignment="1">
      <alignment horizontal="left" vertical="center"/>
    </xf>
    <xf numFmtId="0" fontId="10" fillId="0" borderId="10" xfId="1" applyFont="1" applyBorder="1" applyAlignment="1">
      <alignment horizontal="left" vertical="center"/>
    </xf>
    <xf numFmtId="0" fontId="5" fillId="0" borderId="9" xfId="1" applyFont="1" applyBorder="1" applyAlignment="1">
      <alignment horizontal="left" vertical="center"/>
    </xf>
    <xf numFmtId="20" fontId="8" fillId="0" borderId="0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/>
    </xf>
    <xf numFmtId="0" fontId="10" fillId="0" borderId="0" xfId="1" applyFont="1" applyBorder="1" applyAlignment="1">
      <alignment horizontal="left" vertical="center" wrapText="1"/>
    </xf>
    <xf numFmtId="0" fontId="8" fillId="2" borderId="2" xfId="1" applyFont="1" applyFill="1" applyBorder="1" applyAlignment="1">
      <alignment horizontal="left" vertical="center" wrapText="1"/>
    </xf>
    <xf numFmtId="0" fontId="8" fillId="2" borderId="8" xfId="1" applyFont="1" applyFill="1" applyBorder="1" applyAlignment="1">
      <alignment horizontal="left" vertical="center" wrapText="1"/>
    </xf>
    <xf numFmtId="0" fontId="8" fillId="3" borderId="8" xfId="1" applyFont="1" applyFill="1" applyBorder="1" applyAlignment="1">
      <alignment horizontal="left" vertical="center"/>
    </xf>
    <xf numFmtId="0" fontId="8" fillId="3" borderId="2" xfId="1" applyFont="1" applyFill="1" applyBorder="1" applyAlignment="1">
      <alignment horizontal="left" vertical="center"/>
    </xf>
    <xf numFmtId="0" fontId="2" fillId="4" borderId="7" xfId="1" applyFont="1" applyFill="1" applyBorder="1" applyAlignment="1">
      <alignment horizontal="center" vertical="center" wrapText="1" readingOrder="1"/>
    </xf>
    <xf numFmtId="0" fontId="8" fillId="4" borderId="8" xfId="1" applyFont="1" applyFill="1" applyBorder="1" applyAlignment="1">
      <alignment horizontal="left" vertical="center"/>
    </xf>
    <xf numFmtId="0" fontId="8" fillId="5" borderId="2" xfId="1" applyFont="1" applyFill="1" applyBorder="1" applyAlignment="1">
      <alignment horizontal="left" vertical="center"/>
    </xf>
    <xf numFmtId="0" fontId="8" fillId="5" borderId="8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vertical="center" wrapText="1" readingOrder="1"/>
    </xf>
    <xf numFmtId="0" fontId="10" fillId="0" borderId="11" xfId="1" applyFont="1" applyBorder="1" applyAlignment="1">
      <alignment horizontal="left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3" xfId="1" applyFont="1" applyBorder="1" applyAlignment="1">
      <alignment horizontal="left" vertical="center"/>
    </xf>
    <xf numFmtId="0" fontId="10" fillId="0" borderId="12" xfId="1" applyFont="1" applyBorder="1" applyAlignment="1">
      <alignment horizontal="left" vertical="center"/>
    </xf>
    <xf numFmtId="0" fontId="10" fillId="0" borderId="14" xfId="1" applyFont="1" applyBorder="1" applyAlignment="1">
      <alignment horizontal="left" vertical="center"/>
    </xf>
    <xf numFmtId="0" fontId="8" fillId="6" borderId="8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/>
    </xf>
    <xf numFmtId="0" fontId="8" fillId="6" borderId="2" xfId="1" applyFont="1" applyFill="1" applyBorder="1" applyAlignment="1">
      <alignment horizontal="left" vertical="center" wrapText="1"/>
    </xf>
    <xf numFmtId="0" fontId="2" fillId="0" borderId="6" xfId="1" applyFont="1" applyFill="1" applyBorder="1" applyAlignment="1">
      <alignment vertical="center" wrapText="1" readingOrder="1"/>
    </xf>
    <xf numFmtId="0" fontId="10" fillId="0" borderId="15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left" vertical="center"/>
    </xf>
    <xf numFmtId="0" fontId="7" fillId="0" borderId="10" xfId="1" applyFont="1" applyFill="1" applyBorder="1" applyAlignment="1">
      <alignment horizontal="left" vertical="center"/>
    </xf>
    <xf numFmtId="0" fontId="9" fillId="0" borderId="4" xfId="1" applyFont="1" applyFill="1" applyBorder="1" applyAlignment="1">
      <alignment horizontal="left" vertical="center"/>
    </xf>
    <xf numFmtId="0" fontId="9" fillId="0" borderId="10" xfId="1" applyFont="1" applyFill="1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20" fontId="8" fillId="7" borderId="7" xfId="1" applyNumberFormat="1" applyFont="1" applyFill="1" applyBorder="1" applyAlignment="1">
      <alignment vertical="center"/>
    </xf>
    <xf numFmtId="20" fontId="8" fillId="7" borderId="8" xfId="1" applyNumberFormat="1" applyFont="1" applyFill="1" applyBorder="1" applyAlignment="1">
      <alignment vertical="center"/>
    </xf>
    <xf numFmtId="0" fontId="6" fillId="7" borderId="8" xfId="1" applyFont="1" applyFill="1" applyBorder="1" applyAlignment="1">
      <alignment horizontal="left" vertical="center"/>
    </xf>
    <xf numFmtId="0" fontId="8" fillId="7" borderId="8" xfId="1" applyFont="1" applyFill="1" applyBorder="1" applyAlignment="1">
      <alignment horizontal="left" vertical="center"/>
    </xf>
    <xf numFmtId="0" fontId="11" fillId="7" borderId="9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vertical="center" wrapText="1" readingOrder="1"/>
    </xf>
    <xf numFmtId="0" fontId="8" fillId="8" borderId="8" xfId="1" applyFont="1" applyFill="1" applyBorder="1" applyAlignment="1">
      <alignment horizontal="left" vertical="center" wrapText="1"/>
    </xf>
    <xf numFmtId="0" fontId="8" fillId="8" borderId="2" xfId="1" applyFont="1" applyFill="1" applyBorder="1" applyAlignment="1">
      <alignment horizontal="left" vertical="center" wrapText="1"/>
    </xf>
    <xf numFmtId="0" fontId="8" fillId="9" borderId="8" xfId="1" applyFont="1" applyFill="1" applyBorder="1" applyAlignment="1">
      <alignment horizontal="left" vertical="center" wrapText="1"/>
    </xf>
    <xf numFmtId="0" fontId="2" fillId="0" borderId="6" xfId="1" applyFont="1" applyFill="1" applyBorder="1" applyAlignment="1">
      <alignment vertical="center" textRotation="255" wrapText="1"/>
    </xf>
    <xf numFmtId="21" fontId="9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/>
    </xf>
    <xf numFmtId="0" fontId="8" fillId="10" borderId="8" xfId="1" applyFont="1" applyFill="1" applyBorder="1" applyAlignment="1">
      <alignment horizontal="left" vertical="center" wrapText="1"/>
    </xf>
    <xf numFmtId="0" fontId="8" fillId="0" borderId="2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center" vertical="center" textRotation="255" wrapText="1" readingOrder="1"/>
    </xf>
    <xf numFmtId="20" fontId="8" fillId="0" borderId="7" xfId="1" applyNumberFormat="1" applyFont="1" applyFill="1" applyBorder="1" applyAlignment="1">
      <alignment horizontal="right" vertical="center"/>
    </xf>
    <xf numFmtId="0" fontId="8" fillId="0" borderId="8" xfId="1" applyFont="1" applyFill="1" applyBorder="1" applyAlignment="1">
      <alignment horizontal="left" vertical="center" wrapText="1"/>
    </xf>
    <xf numFmtId="0" fontId="8" fillId="10" borderId="2" xfId="1" applyFont="1" applyFill="1" applyBorder="1" applyAlignment="1">
      <alignment horizontal="left" vertical="center" wrapText="1"/>
    </xf>
    <xf numFmtId="20" fontId="8" fillId="0" borderId="1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vertical="center" wrapText="1"/>
    </xf>
    <xf numFmtId="0" fontId="2" fillId="4" borderId="14" xfId="1" applyFont="1" applyFill="1" applyBorder="1" applyAlignment="1">
      <alignment horizontal="center" vertical="center" wrapText="1"/>
    </xf>
    <xf numFmtId="0" fontId="8" fillId="8" borderId="0" xfId="1" applyFont="1" applyFill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/>
    </xf>
    <xf numFmtId="0" fontId="2" fillId="0" borderId="2" xfId="1" applyFont="1" applyFill="1" applyBorder="1" applyAlignment="1">
      <alignment vertical="center" textRotation="255" wrapText="1"/>
    </xf>
    <xf numFmtId="0" fontId="10" fillId="0" borderId="9" xfId="1" applyFont="1" applyFill="1" applyBorder="1" applyAlignment="1">
      <alignment horizontal="left" vertical="center" wrapText="1"/>
    </xf>
    <xf numFmtId="0" fontId="2" fillId="4" borderId="14" xfId="1" applyFont="1" applyFill="1" applyBorder="1" applyAlignment="1">
      <alignment horizontal="center" vertical="center" wrapText="1" readingOrder="1"/>
    </xf>
    <xf numFmtId="0" fontId="9" fillId="0" borderId="8" xfId="1" applyFont="1" applyFill="1" applyBorder="1" applyAlignment="1">
      <alignment horizontal="left" vertical="center"/>
    </xf>
    <xf numFmtId="0" fontId="2" fillId="0" borderId="5" xfId="1" applyFont="1" applyFill="1" applyBorder="1" applyAlignment="1">
      <alignment vertical="center" textRotation="255" wrapText="1" readingOrder="1"/>
    </xf>
    <xf numFmtId="20" fontId="9" fillId="0" borderId="3" xfId="1" applyNumberFormat="1" applyFont="1" applyFill="1" applyBorder="1" applyAlignment="1">
      <alignment vertical="center"/>
    </xf>
    <xf numFmtId="0" fontId="2" fillId="4" borderId="11" xfId="1" applyFont="1" applyFill="1" applyBorder="1" applyAlignment="1">
      <alignment horizontal="center" vertical="center" textRotation="255" wrapText="1"/>
    </xf>
    <xf numFmtId="0" fontId="2" fillId="4" borderId="12" xfId="1" applyFont="1" applyFill="1" applyBorder="1" applyAlignment="1">
      <alignment horizontal="center" vertical="center" textRotation="255" wrapText="1"/>
    </xf>
    <xf numFmtId="0" fontId="2" fillId="4" borderId="13" xfId="1" applyFont="1" applyFill="1" applyBorder="1" applyAlignment="1">
      <alignment horizontal="center" vertical="center" textRotation="255" wrapText="1"/>
    </xf>
    <xf numFmtId="0" fontId="2" fillId="4" borderId="11" xfId="1" applyFont="1" applyFill="1" applyBorder="1" applyAlignment="1">
      <alignment horizontal="center" vertical="center" wrapText="1"/>
    </xf>
    <xf numFmtId="0" fontId="2" fillId="4" borderId="12" xfId="1" applyFont="1" applyFill="1" applyBorder="1" applyAlignment="1">
      <alignment horizontal="center" vertical="center" wrapText="1"/>
    </xf>
    <xf numFmtId="0" fontId="2" fillId="4" borderId="13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left" vertical="center"/>
    </xf>
    <xf numFmtId="0" fontId="2" fillId="4" borderId="11" xfId="1" applyFont="1" applyFill="1" applyBorder="1" applyAlignment="1">
      <alignment horizontal="center" vertical="center" wrapText="1" readingOrder="1"/>
    </xf>
    <xf numFmtId="0" fontId="2" fillId="4" borderId="12" xfId="1" applyFont="1" applyFill="1" applyBorder="1" applyAlignment="1">
      <alignment horizontal="center" vertical="center" wrapText="1" readingOrder="1"/>
    </xf>
    <xf numFmtId="0" fontId="2" fillId="4" borderId="13" xfId="1" applyFont="1" applyFill="1" applyBorder="1" applyAlignment="1">
      <alignment horizontal="center" vertical="center" wrapText="1" readingOrder="1"/>
    </xf>
    <xf numFmtId="0" fontId="13" fillId="0" borderId="0" xfId="1" applyFont="1" applyBorder="1" applyAlignment="1">
      <alignment horizontal="center" vertical="center"/>
    </xf>
    <xf numFmtId="0" fontId="2" fillId="4" borderId="11" xfId="1" applyFont="1" applyFill="1" applyBorder="1" applyAlignment="1">
      <alignment horizontal="center" vertical="center" textRotation="255" wrapText="1" readingOrder="1"/>
    </xf>
    <xf numFmtId="0" fontId="2" fillId="4" borderId="12" xfId="1" applyFont="1" applyFill="1" applyBorder="1" applyAlignment="1">
      <alignment horizontal="center" vertical="center" textRotation="255" wrapText="1" readingOrder="1"/>
    </xf>
    <xf numFmtId="0" fontId="2" fillId="4" borderId="13" xfId="1" applyFont="1" applyFill="1" applyBorder="1" applyAlignment="1">
      <alignment horizontal="center" vertical="center" textRotation="255" wrapText="1" readingOrder="1"/>
    </xf>
  </cellXfs>
  <cellStyles count="2">
    <cellStyle name="Normál" xfId="0" builtinId="0"/>
    <cellStyle name="Normál_Modositott Idoterv 2007 05 Hungaroring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8"/>
  <sheetViews>
    <sheetView tabSelected="1" view="pageBreakPreview" topLeftCell="A82" zoomScaleNormal="100" zoomScaleSheetLayoutView="100" workbookViewId="0">
      <selection activeCell="D92" sqref="D92"/>
    </sheetView>
  </sheetViews>
  <sheetFormatPr defaultColWidth="8" defaultRowHeight="15.75" x14ac:dyDescent="0.25"/>
  <cols>
    <col min="1" max="1" width="10.375" style="1" customWidth="1"/>
    <col min="2" max="2" width="7.75" style="2" customWidth="1"/>
    <col min="3" max="3" width="1.125" style="3" customWidth="1"/>
    <col min="4" max="4" width="5.75" style="2" customWidth="1"/>
    <col min="5" max="5" width="1.125" style="4" customWidth="1"/>
    <col min="6" max="6" width="53.875" style="4" customWidth="1"/>
    <col min="7" max="7" width="17" style="4" customWidth="1"/>
    <col min="8" max="8" width="14.5" style="4" customWidth="1"/>
    <col min="9" max="10" width="8" style="4"/>
    <col min="11" max="11" width="5.625" style="4" customWidth="1"/>
    <col min="12" max="16384" width="8" style="4"/>
  </cols>
  <sheetData>
    <row r="1" spans="1:12" ht="18" x14ac:dyDescent="0.25">
      <c r="A1" s="114" t="s">
        <v>34</v>
      </c>
      <c r="B1" s="114"/>
      <c r="C1" s="114"/>
      <c r="D1" s="114"/>
      <c r="E1" s="114"/>
      <c r="F1" s="114"/>
      <c r="G1" s="114"/>
      <c r="H1" s="114"/>
    </row>
    <row r="2" spans="1:12" ht="18" x14ac:dyDescent="0.25">
      <c r="A2" s="114" t="s">
        <v>26</v>
      </c>
      <c r="B2" s="114"/>
      <c r="C2" s="114"/>
      <c r="D2" s="114"/>
      <c r="E2" s="114"/>
      <c r="F2" s="114"/>
      <c r="G2" s="114"/>
      <c r="H2" s="114"/>
    </row>
    <row r="3" spans="1:12" ht="8.25" customHeight="1" x14ac:dyDescent="0.25">
      <c r="A3" s="15"/>
      <c r="B3" s="15"/>
      <c r="C3" s="15"/>
      <c r="D3" s="15"/>
      <c r="E3" s="15"/>
      <c r="F3" s="15"/>
      <c r="G3" s="15"/>
      <c r="H3" s="15"/>
    </row>
    <row r="4" spans="1:12" ht="18" x14ac:dyDescent="0.25">
      <c r="A4" s="114" t="s">
        <v>33</v>
      </c>
      <c r="B4" s="114"/>
      <c r="C4" s="114"/>
      <c r="D4" s="114"/>
      <c r="E4" s="114"/>
      <c r="F4" s="114"/>
      <c r="G4" s="114"/>
      <c r="H4" s="114"/>
    </row>
    <row r="5" spans="1:12" ht="6.75" customHeight="1" x14ac:dyDescent="0.25">
      <c r="A5" s="114"/>
      <c r="B5" s="114"/>
      <c r="C5" s="114"/>
      <c r="D5" s="114"/>
      <c r="E5" s="114"/>
      <c r="F5" s="114"/>
      <c r="G5" s="114"/>
      <c r="H5" s="114"/>
    </row>
    <row r="6" spans="1:12" ht="18" x14ac:dyDescent="0.25">
      <c r="A6" s="114" t="s">
        <v>35</v>
      </c>
      <c r="B6" s="114"/>
      <c r="C6" s="114"/>
      <c r="D6" s="114"/>
      <c r="E6" s="114"/>
      <c r="F6" s="114"/>
      <c r="G6" s="114"/>
      <c r="H6" s="114"/>
    </row>
    <row r="7" spans="1:12" ht="7.5" customHeight="1" x14ac:dyDescent="0.25">
      <c r="A7" s="15"/>
      <c r="B7" s="15"/>
      <c r="C7" s="15"/>
      <c r="D7" s="15"/>
      <c r="E7" s="15"/>
      <c r="F7" s="15"/>
      <c r="G7" s="15"/>
      <c r="H7" s="15"/>
    </row>
    <row r="8" spans="1:12" ht="21" customHeight="1" x14ac:dyDescent="0.25">
      <c r="A8" s="110" t="s">
        <v>36</v>
      </c>
      <c r="B8" s="110"/>
      <c r="C8" s="110"/>
      <c r="D8" s="110"/>
      <c r="E8" s="110"/>
      <c r="F8" s="110"/>
      <c r="H8" s="17"/>
    </row>
    <row r="9" spans="1:12" s="6" customFormat="1" ht="8.25" customHeight="1" x14ac:dyDescent="0.25">
      <c r="A9" s="66"/>
      <c r="B9" s="66"/>
      <c r="C9" s="66"/>
      <c r="D9" s="66"/>
      <c r="E9" s="66"/>
      <c r="F9" s="66"/>
      <c r="G9" s="5"/>
      <c r="H9" s="17"/>
    </row>
    <row r="10" spans="1:12" s="6" customFormat="1" ht="24.75" customHeight="1" x14ac:dyDescent="0.25">
      <c r="A10" s="66"/>
      <c r="B10" s="75">
        <v>0.55902777777777779</v>
      </c>
      <c r="C10" s="76" t="s">
        <v>0</v>
      </c>
      <c r="D10" s="76">
        <v>0.60069444444444442</v>
      </c>
      <c r="E10" s="77"/>
      <c r="F10" s="78" t="s">
        <v>27</v>
      </c>
      <c r="G10" s="79"/>
      <c r="H10" s="17"/>
    </row>
    <row r="11" spans="1:12" ht="6" customHeight="1" x14ac:dyDescent="0.25">
      <c r="B11" s="11"/>
      <c r="C11" s="12"/>
      <c r="D11" s="11"/>
      <c r="E11" s="8"/>
      <c r="F11" s="8"/>
      <c r="G11" s="13"/>
      <c r="H11" s="17"/>
    </row>
    <row r="12" spans="1:12" ht="30" customHeight="1" x14ac:dyDescent="0.25">
      <c r="A12" s="115" t="s">
        <v>28</v>
      </c>
      <c r="B12" s="35">
        <v>0.60416666666666663</v>
      </c>
      <c r="C12" s="35" t="s">
        <v>0</v>
      </c>
      <c r="D12" s="35">
        <f>B12+1.021</f>
        <v>1.6251666666666664</v>
      </c>
      <c r="E12" s="40"/>
      <c r="F12" s="53" t="s">
        <v>38</v>
      </c>
      <c r="G12" s="36" t="s">
        <v>8</v>
      </c>
      <c r="H12" s="64" t="s">
        <v>7</v>
      </c>
      <c r="I12" s="4">
        <v>1</v>
      </c>
      <c r="K12" s="16"/>
    </row>
    <row r="13" spans="1:12" ht="6.75" customHeight="1" x14ac:dyDescent="0.25">
      <c r="A13" s="116"/>
      <c r="B13" s="11"/>
      <c r="C13" s="12"/>
      <c r="D13" s="11"/>
      <c r="E13" s="8"/>
      <c r="F13" s="66"/>
      <c r="G13" s="13"/>
      <c r="H13" s="37"/>
    </row>
    <row r="14" spans="1:12" ht="30" customHeight="1" x14ac:dyDescent="0.25">
      <c r="A14" s="116"/>
      <c r="B14" s="35">
        <f>D12+1.007</f>
        <v>2.6321666666666665</v>
      </c>
      <c r="C14" s="35" t="s">
        <v>0</v>
      </c>
      <c r="D14" s="35">
        <f>B14+1.021</f>
        <v>3.6531666666666665</v>
      </c>
      <c r="E14" s="40"/>
      <c r="F14" s="52" t="s">
        <v>37</v>
      </c>
      <c r="G14" s="36" t="s">
        <v>8</v>
      </c>
      <c r="H14" s="64" t="s">
        <v>7</v>
      </c>
      <c r="I14" s="4">
        <v>2</v>
      </c>
    </row>
    <row r="15" spans="1:12" ht="6" customHeight="1" x14ac:dyDescent="0.25">
      <c r="A15" s="116"/>
      <c r="B15" s="11"/>
      <c r="C15" s="12"/>
      <c r="D15" s="11"/>
      <c r="E15" s="8"/>
      <c r="F15" s="66"/>
      <c r="G15" s="13"/>
      <c r="H15" s="45"/>
    </row>
    <row r="16" spans="1:12" ht="30" customHeight="1" x14ac:dyDescent="0.25">
      <c r="A16" s="116"/>
      <c r="B16" s="35">
        <f>D14+1.007</f>
        <v>4.6601666666666661</v>
      </c>
      <c r="C16" s="35" t="s">
        <v>0</v>
      </c>
      <c r="D16" s="35">
        <f>B16+1.0205</f>
        <v>5.6806666666666663</v>
      </c>
      <c r="E16" s="40"/>
      <c r="F16" s="65" t="s">
        <v>31</v>
      </c>
      <c r="G16" s="44" t="s">
        <v>8</v>
      </c>
      <c r="H16" s="64" t="s">
        <v>7</v>
      </c>
      <c r="I16" s="4">
        <v>4</v>
      </c>
      <c r="L16" s="16"/>
    </row>
    <row r="17" spans="1:12" ht="6" customHeight="1" x14ac:dyDescent="0.25">
      <c r="A17" s="116"/>
      <c r="B17" s="7"/>
      <c r="C17" s="7"/>
      <c r="D17" s="7"/>
      <c r="E17" s="8"/>
      <c r="F17" s="16"/>
      <c r="G17" s="13"/>
      <c r="H17" s="37"/>
      <c r="L17" s="16"/>
    </row>
    <row r="18" spans="1:12" ht="30" customHeight="1" x14ac:dyDescent="0.25">
      <c r="A18" s="116"/>
      <c r="B18" s="35">
        <f>D16+1.007</f>
        <v>6.687666666666666</v>
      </c>
      <c r="C18" s="35" t="s">
        <v>0</v>
      </c>
      <c r="D18" s="35">
        <f>B18+1.021</f>
        <v>7.7086666666666659</v>
      </c>
      <c r="E18" s="40"/>
      <c r="F18" s="81" t="s">
        <v>11</v>
      </c>
      <c r="G18" s="44" t="s">
        <v>8</v>
      </c>
      <c r="H18" s="64" t="s">
        <v>7</v>
      </c>
      <c r="L18" s="16"/>
    </row>
    <row r="19" spans="1:12" ht="6.75" customHeight="1" x14ac:dyDescent="0.25">
      <c r="A19" s="116"/>
      <c r="B19" s="7"/>
      <c r="C19" s="7"/>
      <c r="D19" s="7"/>
      <c r="E19" s="8"/>
      <c r="F19" s="16"/>
      <c r="G19" s="13"/>
      <c r="H19" s="17"/>
      <c r="L19" s="16"/>
    </row>
    <row r="20" spans="1:12" ht="30" customHeight="1" x14ac:dyDescent="0.25">
      <c r="A20" s="117"/>
      <c r="B20" s="35">
        <f>D18+1.007</f>
        <v>8.7156666666666656</v>
      </c>
      <c r="C20" s="35" t="s">
        <v>0</v>
      </c>
      <c r="D20" s="35">
        <f>B20+1.021</f>
        <v>9.7366666666666646</v>
      </c>
      <c r="E20" s="40"/>
      <c r="F20" s="91" t="s">
        <v>42</v>
      </c>
      <c r="G20" s="44" t="s">
        <v>8</v>
      </c>
      <c r="H20" s="64" t="s">
        <v>7</v>
      </c>
      <c r="L20" s="16"/>
    </row>
    <row r="21" spans="1:12" ht="8.25" customHeight="1" x14ac:dyDescent="0.25">
      <c r="A21" s="89"/>
      <c r="B21" s="7"/>
      <c r="C21" s="7"/>
      <c r="D21" s="7"/>
      <c r="E21" s="8"/>
      <c r="F21" s="16"/>
      <c r="G21" s="13"/>
      <c r="H21" s="17"/>
      <c r="L21" s="16"/>
    </row>
    <row r="22" spans="1:12" ht="28.5" customHeight="1" x14ac:dyDescent="0.25">
      <c r="A22" s="100" t="s">
        <v>49</v>
      </c>
      <c r="B22" s="34">
        <f>D20+1.0035</f>
        <v>10.740166666666665</v>
      </c>
      <c r="C22" s="35" t="s">
        <v>0</v>
      </c>
      <c r="D22" s="35">
        <f>B22+1.0415</f>
        <v>11.781666666666666</v>
      </c>
      <c r="E22" s="40"/>
      <c r="F22" s="91" t="s">
        <v>40</v>
      </c>
      <c r="G22" s="99" t="s">
        <v>47</v>
      </c>
      <c r="H22" s="64" t="s">
        <v>48</v>
      </c>
      <c r="L22" s="16"/>
    </row>
    <row r="23" spans="1:12" ht="7.5" customHeight="1" x14ac:dyDescent="0.25">
      <c r="A23" s="80"/>
      <c r="B23" s="7"/>
      <c r="C23" s="7"/>
      <c r="D23" s="7"/>
      <c r="E23" s="8"/>
      <c r="F23" s="16"/>
      <c r="G23" s="13"/>
      <c r="H23" s="17"/>
    </row>
    <row r="24" spans="1:12" ht="24.75" customHeight="1" x14ac:dyDescent="0.25">
      <c r="A24" s="110" t="s">
        <v>45</v>
      </c>
      <c r="B24" s="110"/>
      <c r="C24" s="110"/>
      <c r="D24" s="110"/>
      <c r="E24" s="110"/>
      <c r="F24" s="110"/>
      <c r="G24" s="13"/>
      <c r="H24" s="17"/>
    </row>
    <row r="25" spans="1:12" ht="8.25" customHeight="1" x14ac:dyDescent="0.25">
      <c r="A25" s="68"/>
      <c r="B25" s="7"/>
      <c r="C25" s="7"/>
      <c r="D25" s="7"/>
      <c r="E25" s="8"/>
      <c r="F25" s="16"/>
      <c r="G25" s="13"/>
      <c r="H25" s="74"/>
    </row>
    <row r="26" spans="1:12" ht="39" customHeight="1" x14ac:dyDescent="0.25">
      <c r="A26" s="55" t="s">
        <v>14</v>
      </c>
      <c r="B26" s="34">
        <v>0.375</v>
      </c>
      <c r="C26" s="35" t="s">
        <v>0</v>
      </c>
      <c r="D26" s="35">
        <f>B26+1.0145</f>
        <v>1.3895</v>
      </c>
      <c r="E26" s="40"/>
      <c r="F26" s="87" t="s">
        <v>40</v>
      </c>
      <c r="G26" s="44" t="s">
        <v>8</v>
      </c>
      <c r="H26" s="64" t="s">
        <v>41</v>
      </c>
    </row>
    <row r="27" spans="1:12" ht="8.25" customHeight="1" x14ac:dyDescent="0.25">
      <c r="A27" s="59"/>
      <c r="B27" s="7"/>
      <c r="C27" s="7"/>
      <c r="D27" s="7"/>
      <c r="E27" s="8"/>
      <c r="H27" s="43"/>
    </row>
    <row r="28" spans="1:12" ht="29.25" customHeight="1" x14ac:dyDescent="0.25">
      <c r="A28" s="104" t="s">
        <v>3</v>
      </c>
      <c r="B28" s="22">
        <f>D26+1.0033</f>
        <v>2.3928000000000003</v>
      </c>
      <c r="C28" s="22" t="s">
        <v>0</v>
      </c>
      <c r="D28" s="38">
        <f>B28+1.0345</f>
        <v>3.4273000000000002</v>
      </c>
      <c r="E28" s="23"/>
      <c r="F28" s="54" t="s">
        <v>38</v>
      </c>
      <c r="G28" s="69" t="s">
        <v>9</v>
      </c>
      <c r="H28" s="60" t="s">
        <v>4</v>
      </c>
    </row>
    <row r="29" spans="1:12" ht="12.75" customHeight="1" x14ac:dyDescent="0.25">
      <c r="A29" s="105"/>
      <c r="B29" s="20">
        <f>B28</f>
        <v>2.3928000000000003</v>
      </c>
      <c r="C29" s="41" t="s">
        <v>0</v>
      </c>
      <c r="D29" s="20">
        <f>B29+1.0035</f>
        <v>3.3963000000000001</v>
      </c>
      <c r="E29" s="11"/>
      <c r="F29" s="9" t="s">
        <v>12</v>
      </c>
      <c r="G29" s="70"/>
      <c r="H29" s="63"/>
    </row>
    <row r="30" spans="1:12" ht="12.75" customHeight="1" x14ac:dyDescent="0.25">
      <c r="A30" s="105"/>
      <c r="B30" s="10">
        <f>D29+1.0035</f>
        <v>4.3997999999999999</v>
      </c>
      <c r="C30" s="12"/>
      <c r="D30" s="10"/>
      <c r="E30" s="11"/>
      <c r="F30" s="9" t="s">
        <v>13</v>
      </c>
      <c r="G30" s="70"/>
      <c r="H30" s="63"/>
    </row>
    <row r="31" spans="1:12" ht="12.75" customHeight="1" x14ac:dyDescent="0.25">
      <c r="A31" s="105"/>
      <c r="B31" s="28">
        <f>B30+1.0028</f>
        <v>5.4025999999999996</v>
      </c>
      <c r="C31" s="27"/>
      <c r="D31" s="28"/>
      <c r="E31" s="29"/>
      <c r="F31" s="30" t="s">
        <v>5</v>
      </c>
      <c r="G31" s="71"/>
      <c r="H31" s="62"/>
    </row>
    <row r="32" spans="1:12" ht="5.25" customHeight="1" x14ac:dyDescent="0.25">
      <c r="A32" s="105"/>
      <c r="B32" s="10"/>
      <c r="C32" s="12"/>
      <c r="D32" s="10"/>
      <c r="E32" s="7"/>
      <c r="F32" s="8"/>
      <c r="G32" s="18"/>
      <c r="H32" s="46"/>
    </row>
    <row r="33" spans="1:13" ht="30" customHeight="1" x14ac:dyDescent="0.25">
      <c r="A33" s="105"/>
      <c r="B33" s="22">
        <f>D28+1.0033</f>
        <v>4.4306000000000001</v>
      </c>
      <c r="C33" s="22" t="s">
        <v>0</v>
      </c>
      <c r="D33" s="38">
        <f>B33+1.035</f>
        <v>5.4656000000000002</v>
      </c>
      <c r="E33" s="23"/>
      <c r="F33" s="51" t="s">
        <v>37</v>
      </c>
      <c r="G33" s="69" t="s">
        <v>9</v>
      </c>
      <c r="H33" s="60" t="s">
        <v>6</v>
      </c>
      <c r="L33" s="13"/>
      <c r="M33" s="50"/>
    </row>
    <row r="34" spans="1:13" ht="15.75" customHeight="1" x14ac:dyDescent="0.25">
      <c r="A34" s="105"/>
      <c r="B34" s="20">
        <f>B33</f>
        <v>4.4306000000000001</v>
      </c>
      <c r="C34" s="41" t="s">
        <v>0</v>
      </c>
      <c r="D34" s="20">
        <f>B34+1.0035</f>
        <v>5.4340999999999999</v>
      </c>
      <c r="E34" s="11"/>
      <c r="F34" s="9" t="s">
        <v>12</v>
      </c>
      <c r="G34" s="72"/>
      <c r="H34" s="63" t="s">
        <v>29</v>
      </c>
    </row>
    <row r="35" spans="1:13" ht="15.75" customHeight="1" x14ac:dyDescent="0.25">
      <c r="A35" s="105"/>
      <c r="B35" s="10">
        <f>D34+1.0035</f>
        <v>6.4375999999999998</v>
      </c>
      <c r="C35" s="12"/>
      <c r="D35" s="10"/>
      <c r="E35" s="7"/>
      <c r="F35" s="9" t="s">
        <v>13</v>
      </c>
      <c r="G35" s="72"/>
      <c r="H35" s="63" t="s">
        <v>30</v>
      </c>
    </row>
    <row r="36" spans="1:13" ht="15.75" customHeight="1" x14ac:dyDescent="0.25">
      <c r="A36" s="105"/>
      <c r="B36" s="28">
        <f>B35+1.0028</f>
        <v>7.4403999999999995</v>
      </c>
      <c r="C36" s="27"/>
      <c r="D36" s="28"/>
      <c r="E36" s="29"/>
      <c r="F36" s="30" t="s">
        <v>5</v>
      </c>
      <c r="G36" s="73"/>
      <c r="H36" s="62"/>
    </row>
    <row r="37" spans="1:13" ht="3.75" customHeight="1" x14ac:dyDescent="0.25">
      <c r="A37" s="105"/>
      <c r="B37" s="10"/>
      <c r="C37" s="12"/>
      <c r="D37" s="10"/>
      <c r="E37" s="7"/>
      <c r="F37" s="8"/>
      <c r="G37" s="9"/>
      <c r="H37" s="25"/>
    </row>
    <row r="38" spans="1:13" ht="30" customHeight="1" x14ac:dyDescent="0.25">
      <c r="A38" s="105"/>
      <c r="B38" s="22">
        <f>D33+1.0033</f>
        <v>6.4689000000000005</v>
      </c>
      <c r="C38" s="22" t="s">
        <v>0</v>
      </c>
      <c r="D38" s="38">
        <f>B38+1.035</f>
        <v>7.5039000000000007</v>
      </c>
      <c r="E38" s="23"/>
      <c r="F38" s="67" t="s">
        <v>31</v>
      </c>
      <c r="G38" s="69" t="s">
        <v>9</v>
      </c>
      <c r="H38" s="60" t="s">
        <v>6</v>
      </c>
    </row>
    <row r="39" spans="1:13" ht="15.75" customHeight="1" x14ac:dyDescent="0.25">
      <c r="A39" s="105"/>
      <c r="B39" s="20">
        <f>B38</f>
        <v>6.4689000000000005</v>
      </c>
      <c r="C39" s="41" t="s">
        <v>0</v>
      </c>
      <c r="D39" s="20">
        <f>B39+1.0035</f>
        <v>7.4724000000000004</v>
      </c>
      <c r="E39" s="11"/>
      <c r="F39" s="9" t="s">
        <v>12</v>
      </c>
      <c r="G39" s="72"/>
      <c r="H39" s="63" t="s">
        <v>29</v>
      </c>
    </row>
    <row r="40" spans="1:13" ht="12.75" x14ac:dyDescent="0.25">
      <c r="A40" s="105"/>
      <c r="B40" s="10">
        <f>D39+1.0035</f>
        <v>8.4759000000000011</v>
      </c>
      <c r="C40" s="12"/>
      <c r="D40" s="10"/>
      <c r="E40" s="7"/>
      <c r="F40" s="9" t="s">
        <v>13</v>
      </c>
      <c r="G40" s="72"/>
      <c r="H40" s="63" t="s">
        <v>30</v>
      </c>
    </row>
    <row r="41" spans="1:13" ht="15.75" customHeight="1" x14ac:dyDescent="0.25">
      <c r="A41" s="106"/>
      <c r="B41" s="28">
        <f>B40+1.0028</f>
        <v>9.4787000000000017</v>
      </c>
      <c r="C41" s="27"/>
      <c r="D41" s="28"/>
      <c r="E41" s="29"/>
      <c r="F41" s="30" t="s">
        <v>5</v>
      </c>
      <c r="G41" s="73"/>
      <c r="H41" s="62"/>
    </row>
    <row r="42" spans="1:13" ht="9" customHeight="1" x14ac:dyDescent="0.25">
      <c r="A42" s="14"/>
      <c r="B42" s="10"/>
      <c r="C42" s="12"/>
      <c r="D42" s="10"/>
      <c r="E42" s="7"/>
      <c r="F42" s="8"/>
      <c r="G42" s="9"/>
      <c r="H42" s="43"/>
    </row>
    <row r="43" spans="1:13" ht="19.5" customHeight="1" x14ac:dyDescent="0.25">
      <c r="A43" s="14"/>
      <c r="B43" s="90">
        <f>D38+1.0033</f>
        <v>8.507200000000001</v>
      </c>
      <c r="C43" s="35" t="s">
        <v>0</v>
      </c>
      <c r="D43" s="35">
        <f>B43+1.035</f>
        <v>9.5422000000000011</v>
      </c>
      <c r="E43" s="35"/>
      <c r="F43" s="56" t="s">
        <v>1</v>
      </c>
      <c r="G43" s="44" t="s">
        <v>10</v>
      </c>
      <c r="H43" s="97"/>
    </row>
    <row r="44" spans="1:13" ht="7.5" customHeight="1" x14ac:dyDescent="0.25">
      <c r="A44" s="14"/>
      <c r="B44" s="10"/>
      <c r="C44" s="12"/>
      <c r="D44" s="10"/>
      <c r="E44" s="7"/>
      <c r="F44" s="8"/>
      <c r="G44" s="9"/>
      <c r="H44" s="43"/>
    </row>
    <row r="45" spans="1:13" ht="30" customHeight="1" x14ac:dyDescent="0.25">
      <c r="A45" s="104" t="s">
        <v>3</v>
      </c>
      <c r="B45" s="22">
        <f>D43+1.0033</f>
        <v>10.545500000000001</v>
      </c>
      <c r="C45" s="22" t="s">
        <v>0</v>
      </c>
      <c r="D45" s="38">
        <f>B45+1.035</f>
        <v>11.580500000000001</v>
      </c>
      <c r="E45" s="38"/>
      <c r="F45" s="82" t="s">
        <v>11</v>
      </c>
      <c r="G45" s="24" t="s">
        <v>9</v>
      </c>
      <c r="H45" s="60" t="s">
        <v>6</v>
      </c>
      <c r="K45" s="83" t="s">
        <v>39</v>
      </c>
      <c r="L45" s="24" t="s">
        <v>9</v>
      </c>
      <c r="M45" s="60" t="s">
        <v>4</v>
      </c>
    </row>
    <row r="46" spans="1:13" ht="15.75" customHeight="1" x14ac:dyDescent="0.25">
      <c r="A46" s="105"/>
      <c r="B46" s="20">
        <f>B45</f>
        <v>10.545500000000001</v>
      </c>
      <c r="C46" s="41" t="s">
        <v>0</v>
      </c>
      <c r="D46" s="20">
        <f>B46+1.0035</f>
        <v>11.549000000000001</v>
      </c>
      <c r="E46" s="7"/>
      <c r="F46" s="9" t="s">
        <v>12</v>
      </c>
      <c r="G46" s="9"/>
      <c r="H46" s="63" t="s">
        <v>29</v>
      </c>
    </row>
    <row r="47" spans="1:13" ht="15.75" customHeight="1" x14ac:dyDescent="0.25">
      <c r="A47" s="105"/>
      <c r="B47" s="10">
        <f>D46+1.0035</f>
        <v>12.552500000000002</v>
      </c>
      <c r="C47" s="12"/>
      <c r="D47" s="10"/>
      <c r="E47" s="7"/>
      <c r="F47" s="9" t="s">
        <v>13</v>
      </c>
      <c r="G47" s="9"/>
      <c r="H47" s="63" t="s">
        <v>30</v>
      </c>
    </row>
    <row r="48" spans="1:13" ht="15.75" customHeight="1" x14ac:dyDescent="0.25">
      <c r="A48" s="105"/>
      <c r="B48" s="28">
        <f>B47+1.0028</f>
        <v>13.555300000000003</v>
      </c>
      <c r="C48" s="27"/>
      <c r="D48" s="28"/>
      <c r="E48" s="29"/>
      <c r="F48" s="30" t="s">
        <v>5</v>
      </c>
      <c r="G48" s="33"/>
      <c r="H48" s="62"/>
    </row>
    <row r="49" spans="1:12" ht="9" customHeight="1" x14ac:dyDescent="0.25">
      <c r="A49" s="105"/>
      <c r="B49" s="10"/>
      <c r="C49" s="12"/>
      <c r="D49" s="10"/>
      <c r="E49" s="7"/>
      <c r="F49" s="8"/>
      <c r="G49" s="101"/>
      <c r="H49" s="25"/>
    </row>
    <row r="50" spans="1:12" s="86" customFormat="1" ht="24" customHeight="1" x14ac:dyDescent="0.25">
      <c r="A50" s="105"/>
      <c r="B50" s="22">
        <f>D45+1.0033</f>
        <v>12.5838</v>
      </c>
      <c r="C50" s="22" t="s">
        <v>0</v>
      </c>
      <c r="D50" s="38">
        <f>B50+1.014</f>
        <v>13.597799999999999</v>
      </c>
      <c r="E50" s="23"/>
      <c r="F50" s="92" t="s">
        <v>40</v>
      </c>
      <c r="G50" s="24" t="s">
        <v>9</v>
      </c>
      <c r="H50" s="60" t="s">
        <v>44</v>
      </c>
      <c r="K50" s="96"/>
    </row>
    <row r="51" spans="1:12" s="86" customFormat="1" ht="12.75" x14ac:dyDescent="0.25">
      <c r="A51" s="105"/>
      <c r="B51" s="20">
        <f>B50</f>
        <v>12.5838</v>
      </c>
      <c r="C51" s="41"/>
      <c r="D51" s="20"/>
      <c r="E51" s="8"/>
      <c r="F51" s="9" t="s">
        <v>12</v>
      </c>
      <c r="G51" s="9"/>
      <c r="H51" s="61"/>
      <c r="K51" s="96"/>
    </row>
    <row r="52" spans="1:12" s="86" customFormat="1" ht="12.75" x14ac:dyDescent="0.25">
      <c r="A52" s="106"/>
      <c r="B52" s="28">
        <f>B51+1.0028</f>
        <v>13.586600000000001</v>
      </c>
      <c r="C52" s="27"/>
      <c r="D52" s="28"/>
      <c r="E52" s="29"/>
      <c r="F52" s="30" t="s">
        <v>5</v>
      </c>
      <c r="G52" s="33"/>
      <c r="H52" s="62"/>
      <c r="K52" s="96"/>
    </row>
    <row r="53" spans="1:12" ht="9" customHeight="1" x14ac:dyDescent="0.25">
      <c r="A53" s="84"/>
      <c r="B53" s="28"/>
      <c r="C53" s="12"/>
      <c r="D53" s="10"/>
      <c r="E53" s="7"/>
      <c r="F53" s="8"/>
      <c r="G53" s="9"/>
      <c r="H53" s="49"/>
    </row>
    <row r="54" spans="1:12" ht="17.25" customHeight="1" x14ac:dyDescent="0.25">
      <c r="A54" s="107" t="s">
        <v>32</v>
      </c>
      <c r="B54" s="21">
        <f>D50+1.0033</f>
        <v>14.601099999999999</v>
      </c>
      <c r="C54" s="22" t="s">
        <v>0</v>
      </c>
      <c r="D54" s="38">
        <f>B54+1.035</f>
        <v>15.636099999999999</v>
      </c>
      <c r="E54" s="38"/>
      <c r="F54" s="88" t="s">
        <v>42</v>
      </c>
      <c r="G54" s="69" t="s">
        <v>9</v>
      </c>
      <c r="H54" s="60" t="s">
        <v>43</v>
      </c>
    </row>
    <row r="55" spans="1:12" ht="18.75" customHeight="1" x14ac:dyDescent="0.25">
      <c r="A55" s="108"/>
      <c r="B55" s="32">
        <f>B54</f>
        <v>14.601099999999999</v>
      </c>
      <c r="C55" s="41" t="s">
        <v>0</v>
      </c>
      <c r="D55" s="20">
        <f>B55+1.0035</f>
        <v>15.6046</v>
      </c>
      <c r="E55" s="7"/>
      <c r="F55" s="9" t="s">
        <v>12</v>
      </c>
      <c r="G55" s="72"/>
      <c r="H55" s="61"/>
    </row>
    <row r="56" spans="1:12" ht="12.75" x14ac:dyDescent="0.25">
      <c r="A56" s="108"/>
      <c r="B56" s="103">
        <f>D55+1.0035</f>
        <v>16.6081</v>
      </c>
      <c r="C56" s="12"/>
      <c r="D56" s="10"/>
      <c r="E56" s="7"/>
      <c r="F56" s="9" t="s">
        <v>13</v>
      </c>
      <c r="G56" s="72"/>
      <c r="H56" s="61"/>
    </row>
    <row r="57" spans="1:12" ht="12.75" x14ac:dyDescent="0.25">
      <c r="A57" s="109"/>
      <c r="B57" s="26">
        <f>B56+1.0028</f>
        <v>17.610900000000001</v>
      </c>
      <c r="C57" s="27"/>
      <c r="D57" s="28"/>
      <c r="E57" s="49"/>
      <c r="F57" s="30" t="s">
        <v>5</v>
      </c>
      <c r="G57" s="97"/>
      <c r="H57" s="62"/>
    </row>
    <row r="58" spans="1:12" ht="11.25" customHeight="1" x14ac:dyDescent="0.25">
      <c r="A58" s="102"/>
      <c r="B58" s="10"/>
      <c r="C58" s="12"/>
      <c r="D58" s="10"/>
      <c r="E58" s="7"/>
      <c r="F58" s="8"/>
      <c r="G58" s="9"/>
      <c r="H58" s="97"/>
    </row>
    <row r="59" spans="1:12" ht="30.75" customHeight="1" x14ac:dyDescent="0.25">
      <c r="A59" s="111" t="s">
        <v>2</v>
      </c>
      <c r="B59" s="35">
        <f>D54+1.0065</f>
        <v>16.642599999999998</v>
      </c>
      <c r="C59" s="35" t="s">
        <v>0</v>
      </c>
      <c r="D59" s="35">
        <f>B59+1.021</f>
        <v>17.663599999999999</v>
      </c>
      <c r="E59" s="40"/>
      <c r="F59" s="52" t="s">
        <v>37</v>
      </c>
      <c r="G59" s="44" t="s">
        <v>8</v>
      </c>
      <c r="H59" s="64" t="s">
        <v>7</v>
      </c>
      <c r="I59" s="4">
        <v>1</v>
      </c>
    </row>
    <row r="60" spans="1:12" ht="8.25" customHeight="1" x14ac:dyDescent="0.25">
      <c r="A60" s="112"/>
      <c r="B60" s="11"/>
      <c r="C60" s="12"/>
      <c r="D60" s="11"/>
      <c r="E60" s="8"/>
      <c r="F60" s="8"/>
      <c r="G60" s="13"/>
      <c r="H60" s="39"/>
    </row>
    <row r="61" spans="1:12" ht="30" customHeight="1" x14ac:dyDescent="0.25">
      <c r="A61" s="112"/>
      <c r="B61" s="35">
        <f>D59+1.007</f>
        <v>18.6706</v>
      </c>
      <c r="C61" s="35" t="s">
        <v>0</v>
      </c>
      <c r="D61" s="35">
        <f>B61+1.021</f>
        <v>19.691600000000001</v>
      </c>
      <c r="E61" s="40"/>
      <c r="F61" s="65" t="s">
        <v>31</v>
      </c>
      <c r="G61" s="36" t="s">
        <v>8</v>
      </c>
      <c r="H61" s="64" t="s">
        <v>7</v>
      </c>
      <c r="I61" s="4">
        <v>2</v>
      </c>
    </row>
    <row r="62" spans="1:12" ht="7.5" customHeight="1" x14ac:dyDescent="0.25">
      <c r="A62" s="112"/>
      <c r="B62" s="11"/>
      <c r="C62" s="12"/>
      <c r="D62" s="11"/>
      <c r="E62" s="8"/>
      <c r="F62" s="8"/>
      <c r="G62" s="13"/>
      <c r="H62" s="39"/>
    </row>
    <row r="63" spans="1:12" ht="30" customHeight="1" x14ac:dyDescent="0.25">
      <c r="A63" s="113"/>
      <c r="B63" s="35">
        <f>D61+1.0065</f>
        <v>20.6981</v>
      </c>
      <c r="C63" s="35" t="s">
        <v>0</v>
      </c>
      <c r="D63" s="35">
        <f>B63+1.021</f>
        <v>21.719100000000001</v>
      </c>
      <c r="E63" s="40"/>
      <c r="F63" s="81" t="s">
        <v>11</v>
      </c>
      <c r="G63" s="36" t="s">
        <v>8</v>
      </c>
      <c r="H63" s="64" t="s">
        <v>7</v>
      </c>
      <c r="I63" s="4">
        <v>3</v>
      </c>
      <c r="J63" s="65" t="s">
        <v>31</v>
      </c>
      <c r="K63" s="36" t="s">
        <v>8</v>
      </c>
      <c r="L63" s="64" t="s">
        <v>7</v>
      </c>
    </row>
    <row r="64" spans="1:12" ht="9" customHeight="1" x14ac:dyDescent="0.25">
      <c r="A64" s="89"/>
      <c r="B64" s="7"/>
      <c r="C64" s="7"/>
      <c r="D64" s="7"/>
      <c r="E64" s="8"/>
      <c r="F64" s="8"/>
      <c r="G64" s="13"/>
      <c r="H64" s="17"/>
    </row>
    <row r="65" spans="1:12" ht="20.25" customHeight="1" x14ac:dyDescent="0.25">
      <c r="A65" s="107" t="s">
        <v>32</v>
      </c>
      <c r="B65" s="21">
        <f>D63+1.007</f>
        <v>22.726100000000002</v>
      </c>
      <c r="C65" s="22" t="s">
        <v>0</v>
      </c>
      <c r="D65" s="38">
        <f>B65+1.014</f>
        <v>23.740100000000002</v>
      </c>
      <c r="E65" s="23"/>
      <c r="F65" s="92" t="s">
        <v>40</v>
      </c>
      <c r="G65" s="24" t="s">
        <v>22</v>
      </c>
      <c r="H65" s="60" t="s">
        <v>44</v>
      </c>
      <c r="J65" s="92" t="s">
        <v>40</v>
      </c>
      <c r="K65" s="24" t="s">
        <v>9</v>
      </c>
      <c r="L65" s="60" t="s">
        <v>44</v>
      </c>
    </row>
    <row r="66" spans="1:12" ht="12.75" x14ac:dyDescent="0.25">
      <c r="A66" s="108"/>
      <c r="B66" s="32">
        <f>B65</f>
        <v>22.726100000000002</v>
      </c>
      <c r="C66" s="41"/>
      <c r="D66" s="20"/>
      <c r="E66" s="8"/>
      <c r="F66" s="9" t="s">
        <v>12</v>
      </c>
      <c r="G66" s="9"/>
      <c r="H66" s="61"/>
    </row>
    <row r="67" spans="1:12" ht="12.75" x14ac:dyDescent="0.25">
      <c r="A67" s="109"/>
      <c r="B67" s="26">
        <f>B66+1.0028</f>
        <v>23.728900000000003</v>
      </c>
      <c r="C67" s="27"/>
      <c r="D67" s="28"/>
      <c r="E67" s="29"/>
      <c r="F67" s="30" t="s">
        <v>5</v>
      </c>
      <c r="G67" s="33"/>
      <c r="H67" s="62"/>
    </row>
    <row r="68" spans="1:12" ht="9.75" customHeight="1" x14ac:dyDescent="0.25">
      <c r="A68" s="94"/>
      <c r="B68" s="10"/>
      <c r="C68" s="12"/>
      <c r="D68" s="10"/>
      <c r="E68" s="7"/>
      <c r="F68" s="8"/>
      <c r="G68" s="9"/>
    </row>
    <row r="69" spans="1:12" ht="39" customHeight="1" x14ac:dyDescent="0.25">
      <c r="A69" s="95" t="s">
        <v>14</v>
      </c>
      <c r="B69" s="35">
        <f>D65+1.0034</f>
        <v>24.743500000000001</v>
      </c>
      <c r="C69" s="35" t="s">
        <v>0</v>
      </c>
      <c r="D69" s="35">
        <f>B69+1.0205</f>
        <v>25.763999999999999</v>
      </c>
      <c r="E69" s="40"/>
      <c r="F69" s="58" t="s">
        <v>20</v>
      </c>
      <c r="G69" s="44" t="s">
        <v>8</v>
      </c>
      <c r="H69" s="64" t="s">
        <v>7</v>
      </c>
    </row>
    <row r="70" spans="1:12" ht="12.75" x14ac:dyDescent="0.25">
      <c r="A70" s="94"/>
      <c r="B70" s="10"/>
      <c r="C70" s="12"/>
      <c r="D70" s="10"/>
      <c r="E70" s="7"/>
      <c r="F70" s="8"/>
      <c r="G70" s="9"/>
    </row>
    <row r="71" spans="1:12" s="6" customFormat="1" ht="22.5" customHeight="1" x14ac:dyDescent="0.25">
      <c r="A71" s="110" t="s">
        <v>46</v>
      </c>
      <c r="B71" s="110"/>
      <c r="C71" s="110"/>
      <c r="D71" s="110"/>
      <c r="E71" s="110"/>
      <c r="F71" s="110"/>
      <c r="G71" s="5"/>
    </row>
    <row r="72" spans="1:12" s="6" customFormat="1" ht="7.5" customHeight="1" x14ac:dyDescent="0.25">
      <c r="A72" s="66"/>
      <c r="B72" s="66"/>
      <c r="C72" s="66"/>
      <c r="D72" s="66"/>
      <c r="E72" s="66"/>
      <c r="F72" s="66"/>
      <c r="G72" s="5"/>
    </row>
    <row r="73" spans="1:12" s="6" customFormat="1" ht="38.25" customHeight="1" x14ac:dyDescent="0.25">
      <c r="A73" s="55" t="s">
        <v>14</v>
      </c>
      <c r="B73" s="34">
        <v>0.33333333333333331</v>
      </c>
      <c r="C73" s="35" t="s">
        <v>0</v>
      </c>
      <c r="D73" s="35">
        <f>B73+1.0145</f>
        <v>1.3478333333333332</v>
      </c>
      <c r="E73" s="40"/>
      <c r="F73" s="87" t="s">
        <v>40</v>
      </c>
      <c r="G73" s="44" t="s">
        <v>8</v>
      </c>
      <c r="H73" s="64" t="s">
        <v>41</v>
      </c>
    </row>
    <row r="74" spans="1:12" ht="6.75" customHeight="1" x14ac:dyDescent="0.25">
      <c r="A74" s="14"/>
      <c r="B74" s="7"/>
      <c r="C74" s="7"/>
      <c r="D74" s="7"/>
      <c r="E74" s="7"/>
      <c r="F74" s="16"/>
      <c r="G74" s="13"/>
      <c r="H74" s="17"/>
    </row>
    <row r="75" spans="1:12" ht="30" customHeight="1" x14ac:dyDescent="0.25">
      <c r="A75" s="104" t="s">
        <v>3</v>
      </c>
      <c r="B75" s="93">
        <f>D73+1.007</f>
        <v>2.3548333333333331</v>
      </c>
      <c r="C75" s="22" t="s">
        <v>0</v>
      </c>
      <c r="D75" s="38">
        <f>B75+1.0345</f>
        <v>3.3893333333333331</v>
      </c>
      <c r="E75" s="23"/>
      <c r="F75" s="54" t="s">
        <v>38</v>
      </c>
      <c r="G75" s="69" t="s">
        <v>22</v>
      </c>
      <c r="H75" s="60" t="s">
        <v>4</v>
      </c>
    </row>
    <row r="76" spans="1:12" ht="12.75" customHeight="1" x14ac:dyDescent="0.25">
      <c r="A76" s="105"/>
      <c r="B76" s="20">
        <f>B75</f>
        <v>2.3548333333333331</v>
      </c>
      <c r="C76" s="41" t="s">
        <v>0</v>
      </c>
      <c r="D76" s="20">
        <f>B76+1.003</f>
        <v>3.3578333333333328</v>
      </c>
      <c r="E76" s="11"/>
      <c r="F76" s="9" t="s">
        <v>12</v>
      </c>
      <c r="G76" s="9"/>
      <c r="H76" s="61"/>
    </row>
    <row r="77" spans="1:12" ht="12.75" customHeight="1" x14ac:dyDescent="0.25">
      <c r="A77" s="105"/>
      <c r="B77" s="10">
        <f>D76+1.0035</f>
        <v>4.3613333333333326</v>
      </c>
      <c r="C77" s="12"/>
      <c r="D77" s="10"/>
      <c r="E77" s="7"/>
      <c r="F77" s="9" t="s">
        <v>13</v>
      </c>
      <c r="G77" s="9"/>
      <c r="H77" s="61"/>
    </row>
    <row r="78" spans="1:12" ht="12.75" customHeight="1" x14ac:dyDescent="0.25">
      <c r="A78" s="105"/>
      <c r="B78" s="28">
        <f>B77+1.0028</f>
        <v>5.3641333333333323</v>
      </c>
      <c r="C78" s="27"/>
      <c r="D78" s="28"/>
      <c r="E78" s="29"/>
      <c r="F78" s="30" t="s">
        <v>5</v>
      </c>
      <c r="G78" s="33"/>
      <c r="H78" s="62"/>
      <c r="J78" s="8"/>
      <c r="K78" s="18"/>
    </row>
    <row r="79" spans="1:12" ht="12" customHeight="1" x14ac:dyDescent="0.25">
      <c r="A79" s="105"/>
      <c r="B79" s="10"/>
      <c r="C79" s="12"/>
      <c r="D79" s="10"/>
      <c r="E79" s="7"/>
      <c r="H79" s="46"/>
      <c r="J79" s="8"/>
      <c r="K79" s="18"/>
    </row>
    <row r="80" spans="1:12" ht="30" customHeight="1" x14ac:dyDescent="0.25">
      <c r="A80" s="105"/>
      <c r="B80" s="22">
        <f>D75+1.0033</f>
        <v>4.3926333333333334</v>
      </c>
      <c r="C80" s="22" t="s">
        <v>0</v>
      </c>
      <c r="D80" s="38">
        <f>B80+1.035</f>
        <v>5.4276333333333335</v>
      </c>
      <c r="E80" s="23"/>
      <c r="F80" s="67" t="s">
        <v>31</v>
      </c>
      <c r="G80" s="24" t="s">
        <v>22</v>
      </c>
      <c r="H80" s="60" t="s">
        <v>6</v>
      </c>
    </row>
    <row r="81" spans="1:14" ht="12.75" customHeight="1" x14ac:dyDescent="0.25">
      <c r="A81" s="105"/>
      <c r="B81" s="20">
        <f>B80</f>
        <v>4.3926333333333334</v>
      </c>
      <c r="C81" s="41" t="s">
        <v>0</v>
      </c>
      <c r="D81" s="20">
        <f>B81+1.0035</f>
        <v>5.3961333333333332</v>
      </c>
      <c r="E81" s="11"/>
      <c r="F81" s="9" t="s">
        <v>12</v>
      </c>
      <c r="G81" s="18"/>
      <c r="H81" s="63" t="s">
        <v>29</v>
      </c>
    </row>
    <row r="82" spans="1:14" ht="12.75" customHeight="1" x14ac:dyDescent="0.25">
      <c r="A82" s="105"/>
      <c r="B82" s="10">
        <f>D81+1.0035</f>
        <v>6.3996333333333331</v>
      </c>
      <c r="C82" s="12"/>
      <c r="D82" s="10"/>
      <c r="E82" s="11"/>
      <c r="F82" s="9" t="s">
        <v>13</v>
      </c>
      <c r="G82" s="18"/>
      <c r="H82" s="63" t="s">
        <v>30</v>
      </c>
    </row>
    <row r="83" spans="1:14" ht="12.75" customHeight="1" x14ac:dyDescent="0.25">
      <c r="A83" s="105"/>
      <c r="B83" s="28">
        <f>B82+1.0028</f>
        <v>7.4024333333333328</v>
      </c>
      <c r="C83" s="27"/>
      <c r="D83" s="28"/>
      <c r="E83" s="29"/>
      <c r="F83" s="30" t="s">
        <v>5</v>
      </c>
      <c r="G83" s="31"/>
      <c r="H83" s="62"/>
    </row>
    <row r="84" spans="1:14" ht="12" customHeight="1" x14ac:dyDescent="0.25">
      <c r="A84" s="105"/>
      <c r="B84" s="7"/>
      <c r="C84" s="7"/>
      <c r="D84" s="7"/>
      <c r="E84" s="7"/>
      <c r="F84" s="8"/>
      <c r="H84" s="25"/>
    </row>
    <row r="85" spans="1:14" ht="30" customHeight="1" x14ac:dyDescent="0.25">
      <c r="A85" s="105"/>
      <c r="B85" s="22">
        <f>D80+1.0033</f>
        <v>6.4309333333333338</v>
      </c>
      <c r="C85" s="22" t="s">
        <v>0</v>
      </c>
      <c r="D85" s="38">
        <f>B85+1.035</f>
        <v>7.465933333333334</v>
      </c>
      <c r="E85" s="23"/>
      <c r="F85" s="51" t="s">
        <v>37</v>
      </c>
      <c r="G85" s="24" t="s">
        <v>22</v>
      </c>
      <c r="H85" s="60" t="s">
        <v>6</v>
      </c>
      <c r="N85" s="16"/>
    </row>
    <row r="86" spans="1:14" ht="12.75" x14ac:dyDescent="0.25">
      <c r="A86" s="105"/>
      <c r="B86" s="20">
        <f>B85</f>
        <v>6.4309333333333338</v>
      </c>
      <c r="C86" s="41" t="s">
        <v>0</v>
      </c>
      <c r="D86" s="20">
        <f>B86+1.0035</f>
        <v>7.4344333333333337</v>
      </c>
      <c r="E86" s="11"/>
      <c r="F86" s="9" t="s">
        <v>12</v>
      </c>
      <c r="G86" s="18"/>
      <c r="H86" s="63" t="s">
        <v>29</v>
      </c>
    </row>
    <row r="87" spans="1:14" ht="12.75" x14ac:dyDescent="0.25">
      <c r="A87" s="105"/>
      <c r="B87" s="10">
        <f>D86+1.0035</f>
        <v>8.4379333333333335</v>
      </c>
      <c r="C87" s="12"/>
      <c r="D87" s="10"/>
      <c r="E87" s="11"/>
      <c r="F87" s="9" t="s">
        <v>13</v>
      </c>
      <c r="G87" s="18"/>
      <c r="H87" s="63" t="s">
        <v>30</v>
      </c>
    </row>
    <row r="88" spans="1:14" ht="12.75" x14ac:dyDescent="0.25">
      <c r="A88" s="105"/>
      <c r="B88" s="28">
        <f>B87+1.0028</f>
        <v>9.4407333333333341</v>
      </c>
      <c r="C88" s="27"/>
      <c r="D88" s="28"/>
      <c r="E88" s="29"/>
      <c r="F88" s="30" t="s">
        <v>5</v>
      </c>
      <c r="G88" s="31"/>
      <c r="H88" s="62"/>
    </row>
    <row r="89" spans="1:14" ht="12" customHeight="1" x14ac:dyDescent="0.25">
      <c r="A89" s="105"/>
      <c r="B89" s="7"/>
      <c r="C89" s="7"/>
      <c r="D89" s="7"/>
      <c r="E89" s="7"/>
      <c r="F89" s="8"/>
      <c r="H89" s="46"/>
    </row>
    <row r="90" spans="1:14" ht="30" customHeight="1" x14ac:dyDescent="0.25">
      <c r="A90" s="105"/>
      <c r="B90" s="22">
        <f>D85+1.0035</f>
        <v>8.4694333333333347</v>
      </c>
      <c r="C90" s="22" t="s">
        <v>0</v>
      </c>
      <c r="D90" s="38">
        <f>B90+1.0345</f>
        <v>9.5039333333333342</v>
      </c>
      <c r="E90" s="23"/>
      <c r="F90" s="88" t="s">
        <v>42</v>
      </c>
      <c r="G90" s="24" t="s">
        <v>22</v>
      </c>
      <c r="H90" s="60" t="s">
        <v>43</v>
      </c>
    </row>
    <row r="91" spans="1:14" ht="12.75" x14ac:dyDescent="0.25">
      <c r="A91" s="105"/>
      <c r="B91" s="20">
        <f>B90</f>
        <v>8.4694333333333347</v>
      </c>
      <c r="C91" s="41" t="s">
        <v>0</v>
      </c>
      <c r="D91" s="20">
        <f>B91+1.003</f>
        <v>9.4724333333333348</v>
      </c>
      <c r="E91" s="11"/>
      <c r="F91" s="9" t="s">
        <v>12</v>
      </c>
      <c r="G91" s="9"/>
      <c r="H91" s="63"/>
    </row>
    <row r="92" spans="1:14" ht="12.75" x14ac:dyDescent="0.25">
      <c r="A92" s="105"/>
      <c r="B92" s="10">
        <f>D91+1.0035</f>
        <v>10.475933333333336</v>
      </c>
      <c r="C92" s="12"/>
      <c r="D92" s="10"/>
      <c r="E92" s="7"/>
      <c r="F92" s="9" t="s">
        <v>13</v>
      </c>
      <c r="G92" s="9"/>
      <c r="H92" s="63"/>
    </row>
    <row r="93" spans="1:14" ht="12.75" x14ac:dyDescent="0.25">
      <c r="A93" s="105"/>
      <c r="B93" s="28">
        <f>B92+1.0028</f>
        <v>11.478733333333336</v>
      </c>
      <c r="C93" s="27"/>
      <c r="D93" s="28"/>
      <c r="E93" s="29"/>
      <c r="F93" s="30" t="s">
        <v>5</v>
      </c>
      <c r="G93" s="33"/>
      <c r="H93" s="62"/>
    </row>
    <row r="94" spans="1:14" ht="12.75" x14ac:dyDescent="0.25">
      <c r="A94" s="105"/>
      <c r="B94" s="10"/>
      <c r="C94" s="12"/>
      <c r="D94" s="10"/>
      <c r="E94" s="7"/>
      <c r="F94" s="8"/>
      <c r="G94" s="9"/>
      <c r="H94" s="25"/>
    </row>
    <row r="95" spans="1:14" ht="23.25" customHeight="1" x14ac:dyDescent="0.25">
      <c r="A95" s="105"/>
      <c r="B95" s="21">
        <f>D90+1.0035</f>
        <v>10.507433333333335</v>
      </c>
      <c r="C95" s="22" t="s">
        <v>0</v>
      </c>
      <c r="D95" s="38">
        <f>B95+1.014</f>
        <v>11.521433333333334</v>
      </c>
      <c r="E95" s="38"/>
      <c r="F95" s="92" t="s">
        <v>40</v>
      </c>
      <c r="G95" s="24" t="s">
        <v>9</v>
      </c>
      <c r="H95" s="60" t="s">
        <v>44</v>
      </c>
    </row>
    <row r="96" spans="1:14" ht="12.75" x14ac:dyDescent="0.25">
      <c r="A96" s="105"/>
      <c r="B96" s="32">
        <f>B95</f>
        <v>10.507433333333335</v>
      </c>
      <c r="C96" s="41"/>
      <c r="D96" s="20"/>
      <c r="E96" s="7"/>
      <c r="F96" s="9" t="s">
        <v>12</v>
      </c>
      <c r="G96" s="9"/>
      <c r="H96" s="61"/>
    </row>
    <row r="97" spans="1:14" ht="12.75" x14ac:dyDescent="0.25">
      <c r="A97" s="106"/>
      <c r="B97" s="26">
        <f>B96+1.0028</f>
        <v>11.510233333333336</v>
      </c>
      <c r="C97" s="27"/>
      <c r="D97" s="28"/>
      <c r="E97" s="29"/>
      <c r="F97" s="30" t="s">
        <v>5</v>
      </c>
      <c r="G97" s="33"/>
      <c r="H97" s="62"/>
    </row>
    <row r="98" spans="1:14" ht="6.75" customHeight="1" x14ac:dyDescent="0.25">
      <c r="A98" s="98"/>
      <c r="B98" s="10"/>
      <c r="C98" s="12"/>
      <c r="D98" s="10"/>
      <c r="E98" s="7"/>
      <c r="F98" s="8"/>
      <c r="G98" s="9"/>
    </row>
    <row r="99" spans="1:14" ht="19.5" customHeight="1" x14ac:dyDescent="0.25">
      <c r="A99" s="14"/>
      <c r="B99" s="90">
        <f>D95+1.0033</f>
        <v>12.524733333333334</v>
      </c>
      <c r="C99" s="42" t="s">
        <v>0</v>
      </c>
      <c r="D99" s="35">
        <f>B99+1.0345</f>
        <v>13.559233333333333</v>
      </c>
      <c r="E99" s="43"/>
      <c r="F99" s="56" t="s">
        <v>1</v>
      </c>
      <c r="G99" s="44" t="s">
        <v>10</v>
      </c>
    </row>
    <row r="100" spans="1:14" ht="6.75" customHeight="1" x14ac:dyDescent="0.25">
      <c r="A100" s="84"/>
      <c r="B100" s="10"/>
      <c r="C100" s="12"/>
      <c r="D100" s="10"/>
      <c r="E100" s="7"/>
      <c r="F100" s="8"/>
      <c r="G100" s="9"/>
      <c r="H100" s="49"/>
    </row>
    <row r="101" spans="1:14" ht="30" customHeight="1" x14ac:dyDescent="0.25">
      <c r="A101" s="104" t="s">
        <v>3</v>
      </c>
      <c r="B101" s="22">
        <f>D99+1.0033</f>
        <v>14.562533333333333</v>
      </c>
      <c r="C101" s="22" t="s">
        <v>0</v>
      </c>
      <c r="D101" s="38">
        <f>B101+1.035</f>
        <v>15.597533333333333</v>
      </c>
      <c r="E101" s="23"/>
      <c r="F101" s="82" t="s">
        <v>11</v>
      </c>
      <c r="G101" s="24" t="s">
        <v>22</v>
      </c>
      <c r="H101" s="60" t="s">
        <v>6</v>
      </c>
      <c r="L101" s="83" t="s">
        <v>39</v>
      </c>
      <c r="M101" s="24" t="s">
        <v>22</v>
      </c>
      <c r="N101" s="60" t="s">
        <v>4</v>
      </c>
    </row>
    <row r="102" spans="1:14" ht="12.75" x14ac:dyDescent="0.25">
      <c r="A102" s="105"/>
      <c r="B102" s="20">
        <f>B101</f>
        <v>14.562533333333333</v>
      </c>
      <c r="C102" s="41" t="s">
        <v>0</v>
      </c>
      <c r="D102" s="20">
        <f>B102+1.0035</f>
        <v>15.566033333333333</v>
      </c>
      <c r="E102" s="11"/>
      <c r="F102" s="9" t="s">
        <v>12</v>
      </c>
      <c r="G102" s="9"/>
      <c r="H102" s="63" t="s">
        <v>29</v>
      </c>
    </row>
    <row r="103" spans="1:14" ht="12.75" x14ac:dyDescent="0.25">
      <c r="A103" s="105"/>
      <c r="B103" s="10">
        <f>D102+1.0035</f>
        <v>16.569533333333332</v>
      </c>
      <c r="C103" s="12"/>
      <c r="D103" s="10"/>
      <c r="E103" s="7"/>
      <c r="F103" s="9" t="s">
        <v>13</v>
      </c>
      <c r="G103" s="9"/>
      <c r="H103" s="63" t="s">
        <v>30</v>
      </c>
    </row>
    <row r="104" spans="1:14" ht="12.75" x14ac:dyDescent="0.25">
      <c r="A104" s="105"/>
      <c r="B104" s="28">
        <f>B103+1.0028</f>
        <v>17.572333333333333</v>
      </c>
      <c r="C104" s="27"/>
      <c r="D104" s="28"/>
      <c r="E104" s="29"/>
      <c r="F104" s="30" t="s">
        <v>5</v>
      </c>
      <c r="G104" s="33"/>
      <c r="H104" s="62"/>
    </row>
    <row r="105" spans="1:14" ht="9.75" customHeight="1" x14ac:dyDescent="0.25">
      <c r="A105" s="105"/>
      <c r="B105" s="7"/>
      <c r="C105" s="7"/>
      <c r="D105" s="7"/>
      <c r="E105" s="7"/>
      <c r="F105" s="8"/>
      <c r="H105" s="46"/>
    </row>
    <row r="106" spans="1:14" ht="30" customHeight="1" x14ac:dyDescent="0.25">
      <c r="A106" s="105"/>
      <c r="B106" s="22">
        <f>D101+1.0035</f>
        <v>16.601033333333334</v>
      </c>
      <c r="C106" s="38" t="s">
        <v>0</v>
      </c>
      <c r="D106" s="38">
        <f>B114</f>
        <v>3.6976638888888886</v>
      </c>
      <c r="E106" s="23"/>
      <c r="F106" s="57" t="s">
        <v>20</v>
      </c>
      <c r="G106" s="24" t="s">
        <v>21</v>
      </c>
      <c r="H106" s="60" t="s">
        <v>24</v>
      </c>
    </row>
    <row r="107" spans="1:14" ht="12.75" x14ac:dyDescent="0.25">
      <c r="A107" s="105"/>
      <c r="B107" s="20">
        <f>B106</f>
        <v>16.601033333333334</v>
      </c>
      <c r="C107" s="47" t="s">
        <v>0</v>
      </c>
      <c r="D107" s="20">
        <f>B107+1.0035</f>
        <v>17.604533333333332</v>
      </c>
      <c r="E107" s="7"/>
      <c r="F107" s="9" t="s">
        <v>12</v>
      </c>
      <c r="H107" s="61"/>
    </row>
    <row r="108" spans="1:14" ht="12.75" x14ac:dyDescent="0.25">
      <c r="A108" s="105"/>
      <c r="B108" s="10">
        <f>D107+1.0035</f>
        <v>18.608033333333331</v>
      </c>
      <c r="C108" s="12"/>
      <c r="D108" s="10"/>
      <c r="E108" s="7"/>
      <c r="F108" s="9" t="s">
        <v>17</v>
      </c>
      <c r="H108" s="61"/>
    </row>
    <row r="109" spans="1:14" ht="12.75" x14ac:dyDescent="0.25">
      <c r="A109" s="105"/>
      <c r="B109" s="10">
        <f>B108+1.001</f>
        <v>19.609033333333333</v>
      </c>
      <c r="C109" s="47"/>
      <c r="D109" s="7"/>
      <c r="E109" s="7"/>
      <c r="F109" s="48" t="s">
        <v>16</v>
      </c>
      <c r="H109" s="61"/>
    </row>
    <row r="110" spans="1:14" ht="12.75" x14ac:dyDescent="0.25">
      <c r="A110" s="105"/>
      <c r="B110" s="10">
        <f>B109+1.0015</f>
        <v>20.610533333333333</v>
      </c>
      <c r="C110" s="19"/>
      <c r="D110" s="20"/>
      <c r="E110" s="7"/>
      <c r="F110" s="9" t="s">
        <v>15</v>
      </c>
      <c r="H110" s="61"/>
    </row>
    <row r="111" spans="1:14" ht="12.75" x14ac:dyDescent="0.25">
      <c r="A111" s="105"/>
      <c r="B111" s="85">
        <v>0.61076388888888888</v>
      </c>
      <c r="C111" s="12"/>
      <c r="D111" s="10"/>
      <c r="E111" s="7"/>
      <c r="F111" s="9" t="s">
        <v>18</v>
      </c>
      <c r="H111" s="61"/>
    </row>
    <row r="112" spans="1:14" ht="12.75" x14ac:dyDescent="0.25">
      <c r="A112" s="105"/>
      <c r="B112" s="10">
        <f>B111+1.0004</f>
        <v>1.6111638888888888</v>
      </c>
      <c r="C112" s="12"/>
      <c r="D112" s="10"/>
      <c r="E112" s="7"/>
      <c r="F112" s="9" t="s">
        <v>19</v>
      </c>
      <c r="H112" s="61"/>
    </row>
    <row r="113" spans="1:8" ht="12.75" x14ac:dyDescent="0.25">
      <c r="A113" s="105"/>
      <c r="B113" s="10">
        <f>B112+1.003</f>
        <v>2.6141638888888887</v>
      </c>
      <c r="C113" s="12"/>
      <c r="D113" s="10"/>
      <c r="E113" s="7"/>
      <c r="F113" s="8" t="s">
        <v>25</v>
      </c>
      <c r="H113" s="61"/>
    </row>
    <row r="114" spans="1:8" ht="18" customHeight="1" x14ac:dyDescent="0.25">
      <c r="A114" s="105"/>
      <c r="B114" s="28">
        <f>B113+1.0835</f>
        <v>3.6976638888888886</v>
      </c>
      <c r="C114" s="29"/>
      <c r="D114" s="29"/>
      <c r="E114" s="29"/>
      <c r="F114" s="33" t="s">
        <v>23</v>
      </c>
      <c r="G114" s="49"/>
      <c r="H114" s="62"/>
    </row>
    <row r="115" spans="1:8" ht="7.5" customHeight="1" x14ac:dyDescent="0.25">
      <c r="A115" s="105"/>
      <c r="H115" s="46"/>
    </row>
    <row r="116" spans="1:8" ht="21" customHeight="1" x14ac:dyDescent="0.25">
      <c r="A116" s="105"/>
      <c r="B116" s="22">
        <f>D106+1.004</f>
        <v>4.7016638888888886</v>
      </c>
      <c r="C116" s="22" t="s">
        <v>0</v>
      </c>
      <c r="D116" s="38">
        <f>B116+1.014</f>
        <v>5.7156638888888889</v>
      </c>
      <c r="E116" s="38"/>
      <c r="F116" s="92" t="s">
        <v>40</v>
      </c>
      <c r="G116" s="24" t="s">
        <v>22</v>
      </c>
      <c r="H116" s="60" t="s">
        <v>44</v>
      </c>
    </row>
    <row r="117" spans="1:8" ht="12.75" x14ac:dyDescent="0.25">
      <c r="A117" s="105"/>
      <c r="B117" s="20">
        <f>B116</f>
        <v>4.7016638888888886</v>
      </c>
      <c r="C117" s="41"/>
      <c r="D117" s="20"/>
      <c r="E117" s="7"/>
      <c r="F117" s="9" t="s">
        <v>12</v>
      </c>
      <c r="G117" s="9"/>
      <c r="H117" s="61"/>
    </row>
    <row r="118" spans="1:8" ht="12.75" x14ac:dyDescent="0.25">
      <c r="A118" s="106"/>
      <c r="B118" s="28">
        <f>B117+1.0028</f>
        <v>5.7044638888888883</v>
      </c>
      <c r="C118" s="27"/>
      <c r="D118" s="28"/>
      <c r="E118" s="29"/>
      <c r="F118" s="30" t="s">
        <v>5</v>
      </c>
      <c r="G118" s="33"/>
      <c r="H118" s="62"/>
    </row>
  </sheetData>
  <mergeCells count="16">
    <mergeCell ref="A2:H2"/>
    <mergeCell ref="A24:F24"/>
    <mergeCell ref="A1:H1"/>
    <mergeCell ref="A5:H5"/>
    <mergeCell ref="A4:H4"/>
    <mergeCell ref="A6:H6"/>
    <mergeCell ref="A8:F8"/>
    <mergeCell ref="A12:A20"/>
    <mergeCell ref="A101:A118"/>
    <mergeCell ref="A45:A52"/>
    <mergeCell ref="A28:A41"/>
    <mergeCell ref="A75:A97"/>
    <mergeCell ref="A65:A67"/>
    <mergeCell ref="A71:F71"/>
    <mergeCell ref="A54:A57"/>
    <mergeCell ref="A59:A63"/>
  </mergeCells>
  <phoneticPr fontId="0" type="noConversion"/>
  <printOptions horizontalCentered="1"/>
  <pageMargins left="0.39370078740157483" right="0.39370078740157483" top="0.39370078740157483" bottom="0.31496062992125984" header="0.19685039370078741" footer="0.15748031496062992"/>
  <pageSetup paperSize="9" scale="71" orientation="portrait" horizontalDpi="300" verticalDpi="300" r:id="rId1"/>
  <headerFooter alignWithMargins="0">
    <oddHeader>&amp;R1. sz. melléklet / attachment 1</oddHeader>
    <oddFooter>&amp;L&amp;9&amp;F-&amp;A&amp;C&amp;"Bookman Old Style,Normál"&amp;10&amp;P</oddFooter>
  </headerFooter>
  <rowBreaks count="1" manualBreakCount="1">
    <brk id="6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alap</vt:lpstr>
      <vt:lpstr>alap!Nyomtatási_terület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Ketten</dc:creator>
  <cp:lastModifiedBy>Pintér Kálmán</cp:lastModifiedBy>
  <cp:lastPrinted>2012-05-18T09:48:23Z</cp:lastPrinted>
  <dcterms:created xsi:type="dcterms:W3CDTF">2007-07-10T19:40:37Z</dcterms:created>
  <dcterms:modified xsi:type="dcterms:W3CDTF">2012-05-18T09:48:25Z</dcterms:modified>
</cp:coreProperties>
</file>